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5480" windowHeight="7155" tabRatio="833"/>
  </bookViews>
  <sheets>
    <sheet name="CAB 0-9" sheetId="1" r:id="rId1"/>
    <sheet name="CAB 10-16" sheetId="64" r:id="rId2"/>
    <sheet name="CAB 17-24" sheetId="58656" r:id="rId3"/>
    <sheet name="CAB 25-36" sheetId="111" r:id="rId4"/>
    <sheet name="DAM" sheetId="110" r:id="rId5"/>
    <sheet name="SIN VENTAJA" sheetId="101" r:id="rId6"/>
    <sheet name="HORARIOS SABADO" sheetId="58661" r:id="rId7"/>
    <sheet name="HORARIOS DOMINGO" sheetId="58662" r:id="rId8"/>
    <sheet name="ENTREGA PREMIOS" sheetId="58659" r:id="rId9"/>
  </sheets>
  <calcPr calcId="145621"/>
  <fileRecoveryPr autoRecover="0"/>
</workbook>
</file>

<file path=xl/calcChain.xml><?xml version="1.0" encoding="utf-8"?>
<calcChain xmlns="http://schemas.openxmlformats.org/spreadsheetml/2006/main">
  <c r="F101" i="101" l="1"/>
  <c r="G101" i="101" s="1"/>
  <c r="F102" i="101"/>
  <c r="G102" i="101" s="1"/>
  <c r="F97" i="101"/>
  <c r="G97" i="101" s="1"/>
  <c r="F94" i="101"/>
  <c r="G94" i="101" s="1"/>
  <c r="F82" i="101"/>
  <c r="G82" i="101" s="1"/>
  <c r="F80" i="101"/>
  <c r="G80" i="101" s="1"/>
  <c r="F79" i="101"/>
  <c r="G79" i="101" s="1"/>
  <c r="F85" i="101"/>
  <c r="G85" i="101" s="1"/>
  <c r="F100" i="101"/>
  <c r="G100" i="101" s="1"/>
  <c r="F87" i="101"/>
  <c r="G87" i="101" s="1"/>
  <c r="G96" i="101"/>
  <c r="F96" i="101"/>
  <c r="G98" i="101"/>
  <c r="F98" i="101"/>
  <c r="G99" i="101"/>
  <c r="F99" i="101"/>
  <c r="G95" i="101"/>
  <c r="F95" i="101"/>
  <c r="G92" i="101"/>
  <c r="F92" i="101"/>
  <c r="G93" i="101"/>
  <c r="F93" i="101"/>
  <c r="G88" i="101"/>
  <c r="F88" i="101"/>
  <c r="G86" i="101"/>
  <c r="F86" i="101"/>
  <c r="G91" i="101"/>
  <c r="F91" i="101"/>
  <c r="G90" i="101"/>
  <c r="F90" i="101"/>
  <c r="G73" i="101"/>
  <c r="F73" i="101"/>
  <c r="G83" i="101"/>
  <c r="F83" i="101"/>
  <c r="G84" i="101"/>
  <c r="F84" i="101"/>
  <c r="G71" i="101"/>
  <c r="F71" i="101"/>
  <c r="G72" i="101"/>
  <c r="F72" i="101"/>
  <c r="G74" i="101"/>
  <c r="F74" i="101"/>
  <c r="G81" i="101"/>
  <c r="F81" i="101"/>
  <c r="G67" i="101"/>
  <c r="F67" i="101"/>
  <c r="G68" i="101"/>
  <c r="F68" i="101"/>
  <c r="G76" i="101"/>
  <c r="F76" i="101"/>
  <c r="F89" i="101"/>
  <c r="G89" i="101" s="1"/>
  <c r="F77" i="101"/>
  <c r="G77" i="101" s="1"/>
  <c r="F66" i="101"/>
  <c r="G66" i="101" s="1"/>
  <c r="F75" i="101"/>
  <c r="G75" i="101" s="1"/>
  <c r="F78" i="101"/>
  <c r="G78" i="101" s="1"/>
  <c r="F64" i="101"/>
  <c r="G64" i="101" s="1"/>
  <c r="F69" i="101"/>
  <c r="G69" i="101" s="1"/>
  <c r="F63" i="101"/>
  <c r="G63" i="101" s="1"/>
  <c r="F70" i="101"/>
  <c r="G70" i="101" s="1"/>
  <c r="F59" i="101"/>
  <c r="G59" i="101" s="1"/>
  <c r="F56" i="101"/>
  <c r="G56" i="101" s="1"/>
  <c r="F58" i="101"/>
  <c r="G58" i="101" s="1"/>
  <c r="F55" i="101"/>
  <c r="G55" i="101" s="1"/>
  <c r="F62" i="101"/>
  <c r="G62" i="101" s="1"/>
  <c r="F52" i="101"/>
  <c r="G52" i="101" s="1"/>
  <c r="F61" i="101"/>
  <c r="G61" i="101" s="1"/>
  <c r="F47" i="101"/>
  <c r="G47" i="101" s="1"/>
  <c r="F48" i="101"/>
  <c r="G48" i="101" s="1"/>
  <c r="F42" i="101"/>
  <c r="G42" i="101" s="1"/>
  <c r="F57" i="101"/>
  <c r="G57" i="101" s="1"/>
  <c r="F51" i="101"/>
  <c r="G51" i="101" s="1"/>
  <c r="F65" i="101"/>
  <c r="G65" i="101" s="1"/>
  <c r="G44" i="101"/>
  <c r="F44" i="101"/>
  <c r="F60" i="101"/>
  <c r="G60" i="101" s="1"/>
  <c r="F54" i="101"/>
  <c r="G54" i="101" s="1"/>
  <c r="F53" i="101"/>
  <c r="G53" i="101" s="1"/>
  <c r="F46" i="101"/>
  <c r="G46" i="101" s="1"/>
  <c r="F45" i="101"/>
  <c r="G45" i="101" s="1"/>
  <c r="F32" i="101"/>
  <c r="G32" i="101" s="1"/>
  <c r="F49" i="101"/>
  <c r="G49" i="101" s="1"/>
  <c r="G38" i="101"/>
  <c r="F38" i="101"/>
  <c r="F50" i="101"/>
  <c r="G50" i="101" s="1"/>
  <c r="F25" i="101"/>
  <c r="G25" i="101" s="1"/>
  <c r="F37" i="101"/>
  <c r="G37" i="101" s="1"/>
  <c r="F40" i="101"/>
  <c r="G40" i="101" s="1"/>
  <c r="F27" i="101"/>
  <c r="G27" i="101" s="1"/>
  <c r="F43" i="101"/>
  <c r="G43" i="101" s="1"/>
  <c r="F41" i="101"/>
  <c r="G41" i="101" s="1"/>
  <c r="G23" i="101"/>
  <c r="F23" i="101"/>
  <c r="F34" i="101"/>
  <c r="G34" i="101" s="1"/>
  <c r="F24" i="101"/>
  <c r="G24" i="101" s="1"/>
  <c r="F21" i="101"/>
  <c r="G21" i="101" s="1"/>
  <c r="F33" i="101"/>
  <c r="G33" i="101" s="1"/>
  <c r="F18" i="101"/>
  <c r="G18" i="101" s="1"/>
  <c r="F29" i="101"/>
  <c r="G29" i="101" s="1"/>
  <c r="F17" i="101"/>
  <c r="G17" i="101" s="1"/>
  <c r="F39" i="101"/>
  <c r="G39" i="101" s="1"/>
  <c r="F26" i="101"/>
  <c r="G26" i="101" s="1"/>
  <c r="F16" i="101"/>
  <c r="G16" i="101" s="1"/>
  <c r="F20" i="101"/>
  <c r="G20" i="101" s="1"/>
  <c r="F28" i="101"/>
  <c r="G28" i="101" s="1"/>
  <c r="F13" i="101"/>
  <c r="G13" i="101" s="1"/>
  <c r="F36" i="101"/>
  <c r="G36" i="101" s="1"/>
  <c r="F35" i="101"/>
  <c r="G35" i="101" s="1"/>
  <c r="F15" i="101"/>
  <c r="G15" i="101" s="1"/>
  <c r="F19" i="101"/>
  <c r="G19" i="101" s="1"/>
  <c r="F31" i="101"/>
  <c r="G31" i="101" s="1"/>
  <c r="F30" i="101"/>
  <c r="G30" i="101" s="1"/>
  <c r="F14" i="101"/>
  <c r="G14" i="101" s="1"/>
  <c r="F22" i="101"/>
  <c r="G22" i="101" s="1"/>
  <c r="F116" i="101"/>
  <c r="G116" i="101" s="1"/>
  <c r="F114" i="101"/>
  <c r="G114" i="101" s="1"/>
  <c r="F112" i="101"/>
  <c r="G112" i="101" s="1"/>
  <c r="F113" i="101"/>
  <c r="G113" i="101" s="1"/>
  <c r="F110" i="101"/>
  <c r="G110" i="101" s="1"/>
  <c r="F107" i="101"/>
  <c r="G107" i="101" s="1"/>
  <c r="F111" i="101"/>
  <c r="G111" i="101" s="1"/>
  <c r="F108" i="101"/>
  <c r="G108" i="101" s="1"/>
  <c r="F109" i="101"/>
  <c r="G109" i="101" s="1"/>
  <c r="F115" i="101"/>
  <c r="G115" i="101" s="1"/>
  <c r="F106" i="101"/>
  <c r="G106" i="101" s="1"/>
  <c r="L11" i="58659"/>
  <c r="K11" i="58659"/>
  <c r="J11" i="58659"/>
  <c r="I11" i="58659"/>
  <c r="H11" i="58659"/>
  <c r="G11" i="58659"/>
  <c r="F11" i="58659"/>
  <c r="E11" i="58659"/>
  <c r="D11" i="58659"/>
  <c r="C11" i="58659"/>
  <c r="B11" i="58659"/>
  <c r="J60" i="58659" l="1"/>
  <c r="L60" i="58659" s="1"/>
  <c r="L56" i="58659"/>
  <c r="J56" i="58659"/>
  <c r="F60" i="58659"/>
  <c r="G60" i="58659" s="1"/>
  <c r="F56" i="58659"/>
  <c r="G56" i="58659" s="1"/>
  <c r="J52" i="58659"/>
  <c r="L52" i="58659" s="1"/>
  <c r="J48" i="58659"/>
  <c r="L48" i="58659" s="1"/>
  <c r="F48" i="58659"/>
  <c r="G48" i="58659" s="1"/>
  <c r="F52" i="58659"/>
  <c r="G52" i="58659" s="1"/>
  <c r="J101" i="101" l="1"/>
  <c r="L101" i="101" s="1"/>
  <c r="M101" i="101" s="1"/>
  <c r="J102" i="101"/>
  <c r="L102" i="101" s="1"/>
  <c r="M102" i="101" s="1"/>
  <c r="J97" i="101"/>
  <c r="L97" i="101" s="1"/>
  <c r="M97" i="101" s="1"/>
  <c r="J94" i="101"/>
  <c r="L94" i="101" s="1"/>
  <c r="M94" i="101" s="1"/>
  <c r="J82" i="101"/>
  <c r="L82" i="101" s="1"/>
  <c r="M82" i="101" s="1"/>
  <c r="J80" i="101"/>
  <c r="L80" i="101" s="1"/>
  <c r="M80" i="101" s="1"/>
  <c r="J79" i="101"/>
  <c r="L79" i="101" s="1"/>
  <c r="M79" i="101" s="1"/>
  <c r="J85" i="101"/>
  <c r="J100" i="101"/>
  <c r="L100" i="101" s="1"/>
  <c r="M100" i="101" s="1"/>
  <c r="J87" i="101"/>
  <c r="L87" i="101" s="1"/>
  <c r="M87" i="101" s="1"/>
  <c r="J96" i="101"/>
  <c r="J98" i="101"/>
  <c r="L98" i="101" s="1"/>
  <c r="M98" i="101" s="1"/>
  <c r="J99" i="101"/>
  <c r="L99" i="101" s="1"/>
  <c r="M99" i="101" s="1"/>
  <c r="J95" i="101"/>
  <c r="L95" i="101" s="1"/>
  <c r="M95" i="101" s="1"/>
  <c r="J92" i="101"/>
  <c r="L92" i="101" s="1"/>
  <c r="M92" i="101" s="1"/>
  <c r="J93" i="101"/>
  <c r="L96" i="101"/>
  <c r="M96" i="101" s="1"/>
  <c r="J88" i="101"/>
  <c r="L88" i="101" s="1"/>
  <c r="M88" i="101" s="1"/>
  <c r="J86" i="101"/>
  <c r="L86" i="101" s="1"/>
  <c r="M86" i="101" s="1"/>
  <c r="J91" i="101"/>
  <c r="J90" i="101"/>
  <c r="L90" i="101" s="1"/>
  <c r="M90" i="101" s="1"/>
  <c r="J73" i="101"/>
  <c r="L73" i="101" s="1"/>
  <c r="M73" i="101" s="1"/>
  <c r="J83" i="101"/>
  <c r="L91" i="101"/>
  <c r="M91" i="101" s="1"/>
  <c r="J84" i="101"/>
  <c r="L84" i="101" s="1"/>
  <c r="M84" i="101" s="1"/>
  <c r="J71" i="101"/>
  <c r="L71" i="101" s="1"/>
  <c r="M71" i="101" s="1"/>
  <c r="J72" i="101"/>
  <c r="L72" i="101" s="1"/>
  <c r="M72" i="101" s="1"/>
  <c r="J74" i="101"/>
  <c r="L74" i="101" s="1"/>
  <c r="M74" i="101" s="1"/>
  <c r="J81" i="101"/>
  <c r="L81" i="101" s="1"/>
  <c r="M81" i="101" s="1"/>
  <c r="J67" i="101"/>
  <c r="L67" i="101" s="1"/>
  <c r="M67" i="101" s="1"/>
  <c r="J68" i="101"/>
  <c r="L68" i="101" s="1"/>
  <c r="M68" i="101" s="1"/>
  <c r="J76" i="101"/>
  <c r="L76" i="101" s="1"/>
  <c r="M76" i="101" s="1"/>
  <c r="J89" i="101"/>
  <c r="L89" i="101" s="1"/>
  <c r="M89" i="101" s="1"/>
  <c r="J77" i="101"/>
  <c r="L77" i="101" s="1"/>
  <c r="M77" i="101" s="1"/>
  <c r="J66" i="101"/>
  <c r="L66" i="101" s="1"/>
  <c r="M66" i="101" s="1"/>
  <c r="J75" i="101"/>
  <c r="L75" i="101" s="1"/>
  <c r="M75" i="101" s="1"/>
  <c r="L85" i="101"/>
  <c r="M85" i="101" s="1"/>
  <c r="J78" i="101"/>
  <c r="L78" i="101" s="1"/>
  <c r="M78" i="101" s="1"/>
  <c r="J64" i="101"/>
  <c r="L64" i="101" s="1"/>
  <c r="M64" i="101" s="1"/>
  <c r="J69" i="101"/>
  <c r="L69" i="101" s="1"/>
  <c r="M69" i="101" s="1"/>
  <c r="J63" i="101"/>
  <c r="L63" i="101" s="1"/>
  <c r="M63" i="101" s="1"/>
  <c r="J70" i="101"/>
  <c r="L93" i="101"/>
  <c r="M93" i="101" s="1"/>
  <c r="J59" i="101"/>
  <c r="L59" i="101" s="1"/>
  <c r="M59" i="101" s="1"/>
  <c r="J56" i="101"/>
  <c r="L56" i="101" s="1"/>
  <c r="M56" i="101" s="1"/>
  <c r="J58" i="101"/>
  <c r="L58" i="101" s="1"/>
  <c r="M58" i="101" s="1"/>
  <c r="J55" i="101"/>
  <c r="L55" i="101" s="1"/>
  <c r="M55" i="101" s="1"/>
  <c r="L83" i="101"/>
  <c r="M83" i="101" s="1"/>
  <c r="J62" i="101"/>
  <c r="L62" i="101" s="1"/>
  <c r="M62" i="101" s="1"/>
  <c r="J52" i="101"/>
  <c r="L52" i="101" s="1"/>
  <c r="M52" i="101" s="1"/>
  <c r="J61" i="101"/>
  <c r="J47" i="101"/>
  <c r="L47" i="101" s="1"/>
  <c r="M47" i="101" s="1"/>
  <c r="J48" i="101"/>
  <c r="L48" i="101" s="1"/>
  <c r="M48" i="101" s="1"/>
  <c r="J42" i="101"/>
  <c r="L42" i="101" s="1"/>
  <c r="M42" i="101" s="1"/>
  <c r="J57" i="101"/>
  <c r="L57" i="101" s="1"/>
  <c r="M57" i="101" s="1"/>
  <c r="J51" i="101"/>
  <c r="L51" i="101" s="1"/>
  <c r="M51" i="101" s="1"/>
  <c r="L70" i="101"/>
  <c r="M70" i="101" s="1"/>
  <c r="J65" i="101"/>
  <c r="L65" i="101" s="1"/>
  <c r="M65" i="101" s="1"/>
  <c r="J44" i="101"/>
  <c r="L44" i="101" s="1"/>
  <c r="M44" i="101" s="1"/>
  <c r="J60" i="101"/>
  <c r="L60" i="101" s="1"/>
  <c r="M60" i="101" s="1"/>
  <c r="J54" i="101"/>
  <c r="L54" i="101" s="1"/>
  <c r="M54" i="101" s="1"/>
  <c r="J53" i="101"/>
  <c r="L53" i="101" s="1"/>
  <c r="M53" i="101" s="1"/>
  <c r="J46" i="101"/>
  <c r="L46" i="101" s="1"/>
  <c r="M46" i="101" s="1"/>
  <c r="J45" i="101"/>
  <c r="L45" i="101" s="1"/>
  <c r="M45" i="101" s="1"/>
  <c r="J32" i="101"/>
  <c r="L32" i="101" s="1"/>
  <c r="M32" i="101" s="1"/>
  <c r="L61" i="101"/>
  <c r="M61" i="101" s="1"/>
  <c r="J49" i="101"/>
  <c r="L49" i="101" s="1"/>
  <c r="M49" i="101" s="1"/>
  <c r="J38" i="101"/>
  <c r="L38" i="101" s="1"/>
  <c r="M38" i="101" s="1"/>
  <c r="J50" i="101"/>
  <c r="L50" i="101" s="1"/>
  <c r="M50" i="101" s="1"/>
  <c r="J25" i="101"/>
  <c r="J37" i="101"/>
  <c r="J40" i="101"/>
  <c r="L40" i="101" s="1"/>
  <c r="M40" i="101" s="1"/>
  <c r="J27" i="101"/>
  <c r="L27" i="101" s="1"/>
  <c r="M27" i="101" s="1"/>
  <c r="L25" i="101"/>
  <c r="M25" i="101" s="1"/>
  <c r="J43" i="101"/>
  <c r="L43" i="101" s="1"/>
  <c r="M43" i="101" s="1"/>
  <c r="J41" i="101"/>
  <c r="L41" i="101" s="1"/>
  <c r="M41" i="101" s="1"/>
  <c r="J23" i="101"/>
  <c r="J34" i="101"/>
  <c r="L34" i="101" s="1"/>
  <c r="M34" i="101" s="1"/>
  <c r="J24" i="101"/>
  <c r="J21" i="101"/>
  <c r="L21" i="101" s="1"/>
  <c r="M21" i="101" s="1"/>
  <c r="J33" i="101"/>
  <c r="L33" i="101" s="1"/>
  <c r="M33" i="101" s="1"/>
  <c r="J18" i="101"/>
  <c r="L18" i="101" s="1"/>
  <c r="M18" i="101" s="1"/>
  <c r="J29" i="101"/>
  <c r="L29" i="101" s="1"/>
  <c r="M29" i="101" s="1"/>
  <c r="J17" i="101"/>
  <c r="L17" i="101" s="1"/>
  <c r="M17" i="101" s="1"/>
  <c r="J39" i="101"/>
  <c r="L39" i="101" s="1"/>
  <c r="M39" i="101" s="1"/>
  <c r="J26" i="101"/>
  <c r="L26" i="101" s="1"/>
  <c r="M26" i="101" s="1"/>
  <c r="J16" i="101"/>
  <c r="L16" i="101" s="1"/>
  <c r="M16" i="101" s="1"/>
  <c r="L23" i="101"/>
  <c r="M23" i="101" s="1"/>
  <c r="J20" i="101"/>
  <c r="L20" i="101" s="1"/>
  <c r="M20" i="101" s="1"/>
  <c r="J28" i="101"/>
  <c r="L28" i="101" s="1"/>
  <c r="M28" i="101" s="1"/>
  <c r="J13" i="101"/>
  <c r="L13" i="101" s="1"/>
  <c r="M13" i="101" s="1"/>
  <c r="J36" i="101"/>
  <c r="L36" i="101" s="1"/>
  <c r="M36" i="101" s="1"/>
  <c r="J35" i="101"/>
  <c r="J15" i="101"/>
  <c r="L15" i="101" s="1"/>
  <c r="M15" i="101" s="1"/>
  <c r="J19" i="101"/>
  <c r="L19" i="101" s="1"/>
  <c r="M19" i="101" s="1"/>
  <c r="J31" i="101"/>
  <c r="L31" i="101" s="1"/>
  <c r="M31" i="101" s="1"/>
  <c r="J30" i="101"/>
  <c r="L30" i="101" s="1"/>
  <c r="M30" i="101" s="1"/>
  <c r="J14" i="101"/>
  <c r="L14" i="101" s="1"/>
  <c r="M14" i="101" s="1"/>
  <c r="J22" i="101"/>
  <c r="L22" i="101" s="1"/>
  <c r="M22" i="101" s="1"/>
  <c r="F30" i="58662"/>
  <c r="F29" i="58662"/>
  <c r="F28" i="58662"/>
  <c r="F27" i="58662"/>
  <c r="F26" i="58662"/>
  <c r="F25" i="58662"/>
  <c r="F24" i="58662"/>
  <c r="F23" i="58662"/>
  <c r="F22" i="58662"/>
  <c r="F21" i="58662"/>
  <c r="F20" i="58662"/>
  <c r="F19" i="58662"/>
  <c r="F18" i="58662"/>
  <c r="F17" i="58662"/>
  <c r="F16" i="58662"/>
  <c r="F15" i="58662"/>
  <c r="F14" i="58662"/>
  <c r="F13" i="58662"/>
  <c r="F73" i="58662"/>
  <c r="F72" i="58662"/>
  <c r="F71" i="58662"/>
  <c r="F70" i="58662"/>
  <c r="F69" i="58662"/>
  <c r="F68" i="58662"/>
  <c r="F67" i="58662"/>
  <c r="F66" i="58662"/>
  <c r="F65" i="58662"/>
  <c r="F64" i="58662"/>
  <c r="F63" i="58662"/>
  <c r="F62" i="58662"/>
  <c r="F61" i="58662"/>
  <c r="F60" i="58662"/>
  <c r="F59" i="58662"/>
  <c r="F58" i="58662"/>
  <c r="F57" i="58662"/>
  <c r="F56" i="58662"/>
  <c r="F55" i="58662"/>
  <c r="F54" i="58662"/>
  <c r="F53" i="58662"/>
  <c r="F52" i="58662"/>
  <c r="F51" i="58662"/>
  <c r="F50" i="58662"/>
  <c r="F49" i="58662"/>
  <c r="F48" i="58662"/>
  <c r="F47" i="58662"/>
  <c r="F46" i="58662"/>
  <c r="F45" i="58662"/>
  <c r="F44" i="58662"/>
  <c r="F43" i="58662"/>
  <c r="F42" i="58662"/>
  <c r="F41" i="58662"/>
  <c r="F40" i="58662"/>
  <c r="F39" i="58662"/>
  <c r="F38" i="58662"/>
  <c r="F37" i="58662"/>
  <c r="F36" i="58662"/>
  <c r="F35" i="58662"/>
  <c r="F34" i="58662"/>
  <c r="F33" i="58662"/>
  <c r="F32" i="58662"/>
  <c r="F31" i="58662"/>
  <c r="F12" i="58662"/>
  <c r="F11" i="58662"/>
  <c r="F10" i="58662"/>
  <c r="F9" i="58662"/>
  <c r="F8" i="58662"/>
  <c r="F22" i="64"/>
  <c r="G22" i="64" s="1"/>
  <c r="L35" i="101" l="1"/>
  <c r="M35" i="101" s="1"/>
  <c r="L24" i="101"/>
  <c r="M24" i="101" s="1"/>
  <c r="L37" i="101"/>
  <c r="M37" i="101" s="1"/>
  <c r="F31" i="111"/>
  <c r="G31" i="111" s="1"/>
  <c r="F73" i="58661" l="1"/>
  <c r="F72" i="58661"/>
  <c r="F71" i="58661"/>
  <c r="F70" i="58661"/>
  <c r="F69" i="58661"/>
  <c r="F68" i="58661"/>
  <c r="F67" i="58661"/>
  <c r="F65" i="58661"/>
  <c r="F64" i="58661"/>
  <c r="F63" i="58661"/>
  <c r="F62" i="58661"/>
  <c r="F60" i="58661"/>
  <c r="F58" i="58661"/>
  <c r="F57" i="58661"/>
  <c r="F56" i="58661"/>
  <c r="F55" i="58661"/>
  <c r="F54" i="58661"/>
  <c r="F52" i="58661"/>
  <c r="F51" i="58661"/>
  <c r="F50" i="58661"/>
  <c r="F49" i="58661"/>
  <c r="F48" i="58661"/>
  <c r="F47" i="58661"/>
  <c r="F46" i="58661"/>
  <c r="F45" i="58661"/>
  <c r="F44" i="58661"/>
  <c r="F43" i="58661"/>
  <c r="F42" i="58661"/>
  <c r="F41" i="58661"/>
  <c r="F40" i="58661"/>
  <c r="F39" i="58661"/>
  <c r="F38" i="58661"/>
  <c r="F37" i="58661"/>
  <c r="F36" i="58661"/>
  <c r="F35" i="58661"/>
  <c r="F34" i="58661"/>
  <c r="F33" i="58661"/>
  <c r="F32" i="58661"/>
  <c r="F31" i="58661"/>
  <c r="F30" i="58661"/>
  <c r="F29" i="58661"/>
  <c r="F28" i="58661"/>
  <c r="F27" i="58661"/>
  <c r="F26" i="58661"/>
  <c r="F25" i="58661"/>
  <c r="F24" i="58661"/>
  <c r="F23" i="58661"/>
  <c r="F21" i="58661"/>
  <c r="F20" i="58661"/>
  <c r="F19" i="58661"/>
  <c r="F18" i="58661"/>
  <c r="F17" i="58661"/>
  <c r="F16" i="58661"/>
  <c r="F15" i="58661"/>
  <c r="F14" i="58661"/>
  <c r="F13" i="58661"/>
  <c r="F12" i="58661"/>
  <c r="F11" i="58661"/>
  <c r="F10" i="58661"/>
  <c r="F8" i="58661"/>
  <c r="F7" i="58662" l="1"/>
  <c r="F75" i="58662" l="1"/>
  <c r="Q116" i="101" l="1"/>
  <c r="J116" i="101"/>
  <c r="L116" i="101" s="1"/>
  <c r="M116" i="101" s="1"/>
  <c r="Q115" i="101"/>
  <c r="J114" i="101"/>
  <c r="L114" i="101" s="1"/>
  <c r="M114" i="101" s="1"/>
  <c r="Q114" i="101"/>
  <c r="J112" i="101"/>
  <c r="L112" i="101" s="1"/>
  <c r="M112" i="101" s="1"/>
  <c r="Q113" i="101"/>
  <c r="J113" i="101"/>
  <c r="L113" i="101" s="1"/>
  <c r="M113" i="101" s="1"/>
  <c r="Q112" i="101"/>
  <c r="J110" i="101"/>
  <c r="L110" i="101" s="1"/>
  <c r="M110" i="101" s="1"/>
  <c r="Q111" i="101"/>
  <c r="J107" i="101"/>
  <c r="L107" i="101" s="1"/>
  <c r="M107" i="101" s="1"/>
  <c r="Q110" i="101"/>
  <c r="J111" i="101"/>
  <c r="L111" i="101" s="1"/>
  <c r="M111" i="101" s="1"/>
  <c r="Q109" i="101"/>
  <c r="J108" i="101"/>
  <c r="L108" i="101" s="1"/>
  <c r="M108" i="101" s="1"/>
  <c r="Q108" i="101"/>
  <c r="J109" i="101"/>
  <c r="L109" i="101" s="1"/>
  <c r="M109" i="101" s="1"/>
  <c r="Q107" i="101"/>
  <c r="J115" i="101"/>
  <c r="L115" i="101" s="1"/>
  <c r="M115" i="101" s="1"/>
  <c r="Q106" i="101"/>
  <c r="J106" i="101"/>
  <c r="L106" i="101" s="1"/>
  <c r="M106" i="101" s="1"/>
  <c r="Q102" i="101"/>
  <c r="Q101" i="101"/>
  <c r="Q100" i="101"/>
  <c r="Q99" i="101"/>
  <c r="Q98" i="101"/>
  <c r="Q97" i="101"/>
  <c r="Q96" i="101"/>
  <c r="Q95" i="101"/>
  <c r="Q94" i="101"/>
  <c r="Q93" i="101"/>
  <c r="Q92" i="101"/>
  <c r="Q91" i="101"/>
  <c r="Q90" i="101"/>
  <c r="Q89" i="101"/>
  <c r="Q88" i="101"/>
  <c r="Q87" i="101"/>
  <c r="Q86" i="101"/>
  <c r="Q85" i="101"/>
  <c r="Q84" i="101"/>
  <c r="Q83" i="101"/>
  <c r="Q82" i="101"/>
  <c r="Q81" i="101"/>
  <c r="Q80" i="101"/>
  <c r="Q79" i="101"/>
  <c r="Q78" i="101"/>
  <c r="Q77" i="101"/>
  <c r="Q76" i="101"/>
  <c r="Q75" i="101"/>
  <c r="Q74" i="101"/>
  <c r="Q73" i="101"/>
  <c r="Q72" i="101"/>
  <c r="Q71" i="101"/>
  <c r="Q70" i="101"/>
  <c r="Q69" i="101"/>
  <c r="Q68" i="101"/>
  <c r="Q67" i="101"/>
  <c r="Q66" i="101"/>
  <c r="Q65" i="101"/>
  <c r="Q64" i="101"/>
  <c r="Q63" i="101"/>
  <c r="Q62" i="101"/>
  <c r="Q61" i="101"/>
  <c r="Q60" i="101"/>
  <c r="Q59" i="101"/>
  <c r="Q58" i="101"/>
  <c r="Q57" i="101"/>
  <c r="Q56" i="101"/>
  <c r="Q55" i="101"/>
  <c r="Q54" i="101"/>
  <c r="Q53" i="101"/>
  <c r="Q52" i="101"/>
  <c r="Q51" i="101"/>
  <c r="Q50" i="101"/>
  <c r="Q49" i="101"/>
  <c r="Q48" i="101"/>
  <c r="Q47" i="101"/>
  <c r="Q46" i="101"/>
  <c r="Q45" i="101"/>
  <c r="Q44" i="101"/>
  <c r="Q43" i="101"/>
  <c r="Q42" i="101"/>
  <c r="Q41" i="101"/>
  <c r="Q40" i="101"/>
  <c r="Q39" i="101"/>
  <c r="Q38" i="101"/>
  <c r="Q37" i="101"/>
  <c r="Q36" i="101"/>
  <c r="Q35" i="101"/>
  <c r="Q34" i="101"/>
  <c r="Q33" i="101"/>
  <c r="Q32" i="101"/>
  <c r="Q31" i="101"/>
  <c r="Q30" i="101"/>
  <c r="Q29" i="101"/>
  <c r="Q28" i="101"/>
  <c r="Q27" i="101"/>
  <c r="Q26" i="101"/>
  <c r="Q25" i="101"/>
  <c r="Q24" i="101"/>
  <c r="Q23" i="101"/>
  <c r="Q22" i="101"/>
  <c r="Q21" i="101"/>
  <c r="Q20" i="101"/>
  <c r="Q19" i="101"/>
  <c r="Q18" i="101"/>
  <c r="Q17" i="101"/>
  <c r="Q16" i="101"/>
  <c r="Q15" i="101"/>
  <c r="F32" i="110"/>
  <c r="J23" i="110"/>
  <c r="K23" i="110" s="1"/>
  <c r="F23" i="110"/>
  <c r="F30" i="110"/>
  <c r="F27" i="110"/>
  <c r="F26" i="110"/>
  <c r="F31" i="110"/>
  <c r="J20" i="110"/>
  <c r="K20" i="110" s="1"/>
  <c r="F20" i="110"/>
  <c r="J15" i="110"/>
  <c r="K15" i="110" s="1"/>
  <c r="F15" i="110"/>
  <c r="J22" i="110"/>
  <c r="K22" i="110" s="1"/>
  <c r="F22" i="110"/>
  <c r="F25" i="110"/>
  <c r="J18" i="110"/>
  <c r="K18" i="110" s="1"/>
  <c r="F18" i="110"/>
  <c r="J14" i="110"/>
  <c r="K14" i="110" s="1"/>
  <c r="F14" i="110"/>
  <c r="J24" i="110"/>
  <c r="J16" i="110"/>
  <c r="K16" i="110" s="1"/>
  <c r="F16" i="110"/>
  <c r="F28" i="110"/>
  <c r="J21" i="110"/>
  <c r="K21" i="110" s="1"/>
  <c r="F21" i="110"/>
  <c r="J13" i="110"/>
  <c r="K13" i="110" s="1"/>
  <c r="F13" i="110"/>
  <c r="J19" i="110"/>
  <c r="K19" i="110" s="1"/>
  <c r="F19" i="110"/>
  <c r="J17" i="110"/>
  <c r="K17" i="110" s="1"/>
  <c r="F17" i="110"/>
  <c r="F29" i="110"/>
  <c r="F24" i="111"/>
  <c r="G24" i="111" s="1"/>
  <c r="J14" i="111"/>
  <c r="K14" i="111" s="1"/>
  <c r="F14" i="111"/>
  <c r="G14" i="111" s="1"/>
  <c r="F29" i="111"/>
  <c r="G29" i="111" s="1"/>
  <c r="J21" i="111"/>
  <c r="K21" i="111" s="1"/>
  <c r="F21" i="111"/>
  <c r="G21" i="111" s="1"/>
  <c r="J13" i="111"/>
  <c r="K13" i="111" s="1"/>
  <c r="F13" i="111"/>
  <c r="G13" i="111" s="1"/>
  <c r="J20" i="111"/>
  <c r="K20" i="111" s="1"/>
  <c r="F20" i="111"/>
  <c r="G20" i="111" s="1"/>
  <c r="J15" i="111"/>
  <c r="K15" i="111" s="1"/>
  <c r="F15" i="111"/>
  <c r="G15" i="111" s="1"/>
  <c r="J19" i="111"/>
  <c r="K19" i="111" s="1"/>
  <c r="F19" i="111"/>
  <c r="G19" i="111" s="1"/>
  <c r="F32" i="111"/>
  <c r="G32" i="111" s="1"/>
  <c r="F25" i="111"/>
  <c r="G25" i="111" s="1"/>
  <c r="F27" i="111"/>
  <c r="G27" i="111" s="1"/>
  <c r="F26" i="111"/>
  <c r="G26" i="111" s="1"/>
  <c r="F28" i="111"/>
  <c r="G28" i="111" s="1"/>
  <c r="F30" i="111"/>
  <c r="G30" i="111" s="1"/>
  <c r="J18" i="111"/>
  <c r="K18" i="111" s="1"/>
  <c r="F18" i="111"/>
  <c r="G18" i="111" s="1"/>
  <c r="J22" i="111"/>
  <c r="K22" i="111" s="1"/>
  <c r="F22" i="111"/>
  <c r="G22" i="111" s="1"/>
  <c r="J17" i="111"/>
  <c r="K17" i="111" s="1"/>
  <c r="F17" i="111"/>
  <c r="G17" i="111" s="1"/>
  <c r="J16" i="111"/>
  <c r="K16" i="111" s="1"/>
  <c r="F16" i="111"/>
  <c r="G16" i="111" s="1"/>
  <c r="F46" i="58656"/>
  <c r="G46" i="58656" s="1"/>
  <c r="F36" i="58656"/>
  <c r="G36" i="58656" s="1"/>
  <c r="J16" i="58656"/>
  <c r="K16" i="58656" s="1"/>
  <c r="F16" i="58656"/>
  <c r="G16" i="58656" s="1"/>
  <c r="F37" i="58656"/>
  <c r="G37" i="58656" s="1"/>
  <c r="J20" i="58656"/>
  <c r="K20" i="58656" s="1"/>
  <c r="F20" i="58656"/>
  <c r="G20" i="58656" s="1"/>
  <c r="J23" i="58656"/>
  <c r="K23" i="58656" s="1"/>
  <c r="F23" i="58656"/>
  <c r="G23" i="58656" s="1"/>
  <c r="J13" i="58656"/>
  <c r="K13" i="58656" s="1"/>
  <c r="F13" i="58656"/>
  <c r="G13" i="58656" s="1"/>
  <c r="F38" i="58656"/>
  <c r="G38" i="58656" s="1"/>
  <c r="J30" i="58656"/>
  <c r="K30" i="58656" s="1"/>
  <c r="F30" i="58656"/>
  <c r="G30" i="58656" s="1"/>
  <c r="F39" i="58656"/>
  <c r="G39" i="58656" s="1"/>
  <c r="J21" i="58656"/>
  <c r="K21" i="58656" s="1"/>
  <c r="F21" i="58656"/>
  <c r="G21" i="58656" s="1"/>
  <c r="J31" i="58656"/>
  <c r="K31" i="58656" s="1"/>
  <c r="F31" i="58656"/>
  <c r="G31" i="58656" s="1"/>
  <c r="J27" i="58656"/>
  <c r="K27" i="58656" s="1"/>
  <c r="F27" i="58656"/>
  <c r="G27" i="58656" s="1"/>
  <c r="J17" i="58656"/>
  <c r="K17" i="58656" s="1"/>
  <c r="F17" i="58656"/>
  <c r="G17" i="58656" s="1"/>
  <c r="J24" i="58656"/>
  <c r="K24" i="58656" s="1"/>
  <c r="F24" i="58656"/>
  <c r="G24" i="58656" s="1"/>
  <c r="F40" i="58656"/>
  <c r="G40" i="58656" s="1"/>
  <c r="F42" i="58656"/>
  <c r="G42" i="58656" s="1"/>
  <c r="F41" i="58656"/>
  <c r="G41" i="58656" s="1"/>
  <c r="J25" i="58656"/>
  <c r="K25" i="58656" s="1"/>
  <c r="F25" i="58656"/>
  <c r="G25" i="58656" s="1"/>
  <c r="J26" i="58656"/>
  <c r="K26" i="58656" s="1"/>
  <c r="F26" i="58656"/>
  <c r="G26" i="58656" s="1"/>
  <c r="J14" i="58656"/>
  <c r="K14" i="58656" s="1"/>
  <c r="F14" i="58656"/>
  <c r="G14" i="58656" s="1"/>
  <c r="J29" i="58656"/>
  <c r="K29" i="58656" s="1"/>
  <c r="F29" i="58656"/>
  <c r="G29" i="58656" s="1"/>
  <c r="F43" i="58656"/>
  <c r="G43" i="58656" s="1"/>
  <c r="J32" i="58656"/>
  <c r="K32" i="58656" s="1"/>
  <c r="F32" i="58656"/>
  <c r="G32" i="58656" s="1"/>
  <c r="J28" i="58656"/>
  <c r="K28" i="58656" s="1"/>
  <c r="F28" i="58656"/>
  <c r="G28" i="58656" s="1"/>
  <c r="J15" i="58656"/>
  <c r="K15" i="58656" s="1"/>
  <c r="F15" i="58656"/>
  <c r="G15" i="58656" s="1"/>
  <c r="F44" i="58656"/>
  <c r="G44" i="58656" s="1"/>
  <c r="J18" i="58656"/>
  <c r="K18" i="58656" s="1"/>
  <c r="F18" i="58656"/>
  <c r="G18" i="58656" s="1"/>
  <c r="F45" i="58656"/>
  <c r="G45" i="58656" s="1"/>
  <c r="J22" i="58656"/>
  <c r="K22" i="58656" s="1"/>
  <c r="F22" i="58656"/>
  <c r="G22" i="58656" s="1"/>
  <c r="J19" i="58656"/>
  <c r="K19" i="58656" s="1"/>
  <c r="F19" i="58656"/>
  <c r="G19" i="58656" s="1"/>
  <c r="J18" i="64"/>
  <c r="K18" i="64" s="1"/>
  <c r="F18" i="64"/>
  <c r="G18" i="64" s="1"/>
  <c r="F44" i="64"/>
  <c r="G44" i="64" s="1"/>
  <c r="F52" i="64"/>
  <c r="G52" i="64" s="1"/>
  <c r="F55" i="64"/>
  <c r="G55" i="64" s="1"/>
  <c r="J29" i="64"/>
  <c r="K29" i="64" s="1"/>
  <c r="F29" i="64"/>
  <c r="G29" i="64" s="1"/>
  <c r="J25" i="64"/>
  <c r="K25" i="64" s="1"/>
  <c r="F25" i="64"/>
  <c r="G25" i="64" s="1"/>
  <c r="J30" i="64"/>
  <c r="K30" i="64" s="1"/>
  <c r="F30" i="64"/>
  <c r="G30" i="64" s="1"/>
  <c r="J20" i="64"/>
  <c r="K20" i="64" s="1"/>
  <c r="F20" i="64"/>
  <c r="G20" i="64" s="1"/>
  <c r="F45" i="64"/>
  <c r="G45" i="64" s="1"/>
  <c r="F58" i="64"/>
  <c r="G58" i="64" s="1"/>
  <c r="J33" i="64"/>
  <c r="K33" i="64" s="1"/>
  <c r="F33" i="64"/>
  <c r="G33" i="64" s="1"/>
  <c r="J27" i="64"/>
  <c r="K27" i="64" s="1"/>
  <c r="F27" i="64"/>
  <c r="G27" i="64" s="1"/>
  <c r="F46" i="64"/>
  <c r="G46" i="64" s="1"/>
  <c r="F42" i="64"/>
  <c r="G42" i="64" s="1"/>
  <c r="F49" i="64"/>
  <c r="G49" i="64" s="1"/>
  <c r="J32" i="64"/>
  <c r="K32" i="64" s="1"/>
  <c r="F32" i="64"/>
  <c r="G32" i="64" s="1"/>
  <c r="F53" i="64"/>
  <c r="G53" i="64" s="1"/>
  <c r="F41" i="64"/>
  <c r="G41" i="64" s="1"/>
  <c r="J14" i="64"/>
  <c r="K14" i="64" s="1"/>
  <c r="F14" i="64"/>
  <c r="G14" i="64" s="1"/>
  <c r="F50" i="64"/>
  <c r="G50" i="64" s="1"/>
  <c r="F47" i="64"/>
  <c r="G47" i="64" s="1"/>
  <c r="J26" i="64"/>
  <c r="K26" i="64" s="1"/>
  <c r="F26" i="64"/>
  <c r="G26" i="64" s="1"/>
  <c r="F51" i="64"/>
  <c r="G51" i="64" s="1"/>
  <c r="F59" i="64"/>
  <c r="G59" i="64" s="1"/>
  <c r="J24" i="64"/>
  <c r="K24" i="64" s="1"/>
  <c r="F24" i="64"/>
  <c r="G24" i="64" s="1"/>
  <c r="J13" i="64"/>
  <c r="K13" i="64" s="1"/>
  <c r="F13" i="64"/>
  <c r="G13" i="64" s="1"/>
  <c r="J22" i="64"/>
  <c r="K22" i="64" s="1"/>
  <c r="F60" i="64"/>
  <c r="G60" i="64" s="1"/>
  <c r="J28" i="64"/>
  <c r="K28" i="64" s="1"/>
  <c r="F28" i="64"/>
  <c r="G28" i="64" s="1"/>
  <c r="J31" i="64"/>
  <c r="K31" i="64" s="1"/>
  <c r="F31" i="64"/>
  <c r="G31" i="64" s="1"/>
  <c r="J16" i="64"/>
  <c r="K16" i="64" s="1"/>
  <c r="F16" i="64"/>
  <c r="G16" i="64" s="1"/>
  <c r="F43" i="64"/>
  <c r="G43" i="64" s="1"/>
  <c r="F54" i="64"/>
  <c r="G54" i="64" s="1"/>
  <c r="F48" i="64"/>
  <c r="G48" i="64" s="1"/>
  <c r="F57" i="64"/>
  <c r="G57" i="64" s="1"/>
  <c r="J39" i="64"/>
  <c r="K39" i="64" s="1"/>
  <c r="J23" i="64"/>
  <c r="K23" i="64" s="1"/>
  <c r="F23" i="64"/>
  <c r="G23" i="64" s="1"/>
  <c r="J15" i="64"/>
  <c r="K15" i="64" s="1"/>
  <c r="F15" i="64"/>
  <c r="G15" i="64" s="1"/>
  <c r="F56" i="64"/>
  <c r="G56" i="64" s="1"/>
  <c r="J21" i="64"/>
  <c r="K21" i="64" s="1"/>
  <c r="F21" i="64"/>
  <c r="G21" i="64" s="1"/>
  <c r="J19" i="64"/>
  <c r="K19" i="64" s="1"/>
  <c r="F19" i="64"/>
  <c r="G19" i="64" s="1"/>
  <c r="J40" i="64"/>
  <c r="K40" i="64" s="1"/>
  <c r="F17" i="64"/>
  <c r="G17" i="64" s="1"/>
  <c r="J17" i="64"/>
  <c r="K17" i="64" s="1"/>
  <c r="F7" i="58661"/>
  <c r="F75" i="58661" s="1"/>
  <c r="L30" i="64" l="1"/>
  <c r="M13" i="110"/>
  <c r="L19" i="58656"/>
  <c r="L23" i="58656"/>
  <c r="L26" i="64"/>
  <c r="M15" i="110"/>
  <c r="M23" i="110"/>
  <c r="M14" i="110"/>
  <c r="L14" i="58656"/>
  <c r="M21" i="110"/>
  <c r="M22" i="110"/>
  <c r="M20" i="110"/>
  <c r="L21" i="64"/>
  <c r="L29" i="64"/>
  <c r="L28" i="64"/>
  <c r="L19" i="64"/>
  <c r="M18" i="110"/>
  <c r="M16" i="110"/>
  <c r="M19" i="110"/>
  <c r="M17" i="110"/>
  <c r="L14" i="111"/>
  <c r="L13" i="111"/>
  <c r="L20" i="111"/>
  <c r="L18" i="111"/>
  <c r="L22" i="111"/>
  <c r="L20" i="58656"/>
  <c r="L13" i="58656"/>
  <c r="L21" i="58656"/>
  <c r="L24" i="58656"/>
  <c r="L32" i="58656"/>
  <c r="L18" i="64"/>
  <c r="L22" i="58656"/>
  <c r="L15" i="58656"/>
  <c r="L16" i="58656"/>
  <c r="L28" i="58656"/>
  <c r="L26" i="58656"/>
  <c r="L31" i="58656"/>
  <c r="L16" i="64"/>
  <c r="L23" i="64"/>
  <c r="L22" i="64"/>
  <c r="L13" i="64"/>
  <c r="L32" i="64"/>
  <c r="L27" i="64"/>
  <c r="L33" i="64"/>
  <c r="L25" i="64"/>
  <c r="G29" i="110"/>
  <c r="G19" i="110"/>
  <c r="L19" i="110" s="1"/>
  <c r="G21" i="110"/>
  <c r="L21" i="110" s="1"/>
  <c r="G16" i="110"/>
  <c r="L16" i="110" s="1"/>
  <c r="G14" i="110"/>
  <c r="L14" i="110" s="1"/>
  <c r="G25" i="110"/>
  <c r="G15" i="110"/>
  <c r="L15" i="110" s="1"/>
  <c r="G31" i="110"/>
  <c r="G27" i="110"/>
  <c r="G23" i="110"/>
  <c r="L23" i="110" s="1"/>
  <c r="G17" i="110"/>
  <c r="L17" i="110" s="1"/>
  <c r="G13" i="110"/>
  <c r="L13" i="110" s="1"/>
  <c r="G28" i="110"/>
  <c r="G18" i="110"/>
  <c r="L18" i="110" s="1"/>
  <c r="G22" i="110"/>
  <c r="L22" i="110" s="1"/>
  <c r="G20" i="110"/>
  <c r="L20" i="110" s="1"/>
  <c r="G26" i="110"/>
  <c r="G30" i="110"/>
  <c r="G32" i="110"/>
  <c r="L17" i="111"/>
  <c r="L15" i="111"/>
  <c r="L16" i="111"/>
  <c r="L19" i="111"/>
  <c r="L21" i="111"/>
  <c r="L18" i="58656"/>
  <c r="L29" i="58656"/>
  <c r="L17" i="58656"/>
  <c r="L27" i="58656"/>
  <c r="L30" i="58656"/>
  <c r="L25" i="58656"/>
  <c r="L20" i="64"/>
  <c r="L15" i="64"/>
  <c r="L31" i="64"/>
  <c r="L24" i="64"/>
  <c r="L14" i="64"/>
  <c r="L17" i="64"/>
  <c r="J26" i="1"/>
  <c r="K26" i="1" s="1"/>
  <c r="F26" i="1"/>
  <c r="F67" i="1"/>
  <c r="F71" i="1"/>
  <c r="F64" i="1"/>
  <c r="J36" i="1"/>
  <c r="K36" i="1" s="1"/>
  <c r="F36" i="1"/>
  <c r="F69" i="1"/>
  <c r="J49" i="1"/>
  <c r="K49" i="1" s="1"/>
  <c r="F49" i="1"/>
  <c r="J41" i="1"/>
  <c r="K41" i="1" s="1"/>
  <c r="F41" i="1"/>
  <c r="J35" i="1"/>
  <c r="K35" i="1" s="1"/>
  <c r="F35" i="1"/>
  <c r="J47" i="1"/>
  <c r="K47" i="1" s="1"/>
  <c r="F47" i="1"/>
  <c r="F65" i="1"/>
  <c r="J15" i="1"/>
  <c r="K15" i="1" s="1"/>
  <c r="F15" i="1"/>
  <c r="F72" i="1"/>
  <c r="J19" i="1"/>
  <c r="K19" i="1" s="1"/>
  <c r="F19" i="1"/>
  <c r="J51" i="1"/>
  <c r="K51" i="1" s="1"/>
  <c r="F51" i="1"/>
  <c r="J20" i="1"/>
  <c r="K20" i="1" s="1"/>
  <c r="F20" i="1"/>
  <c r="F70" i="1"/>
  <c r="F56" i="1"/>
  <c r="J38" i="1"/>
  <c r="K38" i="1" s="1"/>
  <c r="F38" i="1"/>
  <c r="J16" i="1"/>
  <c r="K16" i="1" s="1"/>
  <c r="F16" i="1"/>
  <c r="F61" i="1"/>
  <c r="J43" i="1"/>
  <c r="K43" i="1" s="1"/>
  <c r="F43" i="1"/>
  <c r="F55" i="1"/>
  <c r="F57" i="1"/>
  <c r="F60" i="1"/>
  <c r="J46" i="1"/>
  <c r="K46" i="1" s="1"/>
  <c r="F46" i="1"/>
  <c r="J45" i="1"/>
  <c r="K45" i="1" s="1"/>
  <c r="F45" i="1"/>
  <c r="F74" i="1"/>
  <c r="J54" i="1"/>
  <c r="K54" i="1" s="1"/>
  <c r="F58" i="1"/>
  <c r="J22" i="1"/>
  <c r="K22" i="1" s="1"/>
  <c r="F22" i="1"/>
  <c r="J48" i="1"/>
  <c r="K48" i="1" s="1"/>
  <c r="F48" i="1"/>
  <c r="F73" i="1"/>
  <c r="G73" i="1" s="1"/>
  <c r="J30" i="1"/>
  <c r="K30" i="1" s="1"/>
  <c r="F30" i="1"/>
  <c r="F59" i="1"/>
  <c r="J33" i="1"/>
  <c r="K33" i="1" s="1"/>
  <c r="F33" i="1"/>
  <c r="J39" i="1"/>
  <c r="K39" i="1" s="1"/>
  <c r="F39" i="1"/>
  <c r="G39" i="1" s="1"/>
  <c r="J28" i="1"/>
  <c r="K28" i="1" s="1"/>
  <c r="F28" i="1"/>
  <c r="J13" i="1"/>
  <c r="K13" i="1" s="1"/>
  <c r="F13" i="1"/>
  <c r="G13" i="1" s="1"/>
  <c r="J25" i="1"/>
  <c r="K25" i="1" s="1"/>
  <c r="F25" i="1"/>
  <c r="G25" i="1" s="1"/>
  <c r="F68" i="1"/>
  <c r="F75" i="1"/>
  <c r="J17" i="1"/>
  <c r="K17" i="1" s="1"/>
  <c r="F17" i="1"/>
  <c r="F62" i="1"/>
  <c r="J42" i="1"/>
  <c r="K42" i="1" s="1"/>
  <c r="F42" i="1"/>
  <c r="F66" i="1"/>
  <c r="J37" i="1"/>
  <c r="K37" i="1" s="1"/>
  <c r="F37" i="1"/>
  <c r="J32" i="1"/>
  <c r="K32" i="1" s="1"/>
  <c r="F32" i="1"/>
  <c r="J40" i="1"/>
  <c r="K40" i="1" s="1"/>
  <c r="F40" i="1"/>
  <c r="J23" i="1"/>
  <c r="K23" i="1" s="1"/>
  <c r="F23" i="1"/>
  <c r="M23" i="1" s="1"/>
  <c r="J18" i="1"/>
  <c r="K18" i="1" s="1"/>
  <c r="F18" i="1"/>
  <c r="J44" i="1"/>
  <c r="K44" i="1" s="1"/>
  <c r="F44" i="1"/>
  <c r="J34" i="1"/>
  <c r="K34" i="1" s="1"/>
  <c r="F34" i="1"/>
  <c r="J14" i="1"/>
  <c r="K14" i="1" s="1"/>
  <c r="F14" i="1"/>
  <c r="J31" i="1"/>
  <c r="K31" i="1" s="1"/>
  <c r="F31" i="1"/>
  <c r="J24" i="1"/>
  <c r="K24" i="1" s="1"/>
  <c r="F24" i="1"/>
  <c r="F63" i="1"/>
  <c r="J29" i="1"/>
  <c r="K29" i="1" s="1"/>
  <c r="F29" i="1"/>
  <c r="J50" i="1"/>
  <c r="K50" i="1" s="1"/>
  <c r="F50" i="1"/>
  <c r="J27" i="1"/>
  <c r="K27" i="1" s="1"/>
  <c r="F27" i="1"/>
  <c r="M50" i="1" l="1"/>
  <c r="M44" i="1"/>
  <c r="M31" i="1"/>
  <c r="M18" i="1"/>
  <c r="M29" i="1"/>
  <c r="M27" i="1"/>
  <c r="M24" i="1"/>
  <c r="M32" i="1"/>
  <c r="M14" i="1"/>
  <c r="M40" i="1"/>
  <c r="M17" i="1"/>
  <c r="M42" i="1"/>
  <c r="M37" i="1"/>
  <c r="M34" i="1"/>
  <c r="G59" i="1"/>
  <c r="L13" i="1"/>
  <c r="L25" i="1"/>
  <c r="M13" i="1"/>
  <c r="M35" i="1"/>
  <c r="M49" i="1"/>
  <c r="M36" i="1"/>
  <c r="M22" i="1"/>
  <c r="G75" i="1"/>
  <c r="L39" i="1"/>
  <c r="G22" i="1"/>
  <c r="L22" i="1" s="1"/>
  <c r="M47" i="1"/>
  <c r="M41" i="1"/>
  <c r="M26" i="1"/>
  <c r="M28" i="1"/>
  <c r="G28" i="1"/>
  <c r="L28" i="1" s="1"/>
  <c r="M39" i="1"/>
  <c r="M46" i="1"/>
  <c r="G46" i="1"/>
  <c r="L46" i="1" s="1"/>
  <c r="G55" i="1"/>
  <c r="G27" i="1"/>
  <c r="L27" i="1" s="1"/>
  <c r="G50" i="1"/>
  <c r="L50" i="1" s="1"/>
  <c r="G63" i="1"/>
  <c r="G31" i="1"/>
  <c r="L31" i="1" s="1"/>
  <c r="G34" i="1"/>
  <c r="L34" i="1" s="1"/>
  <c r="G18" i="1"/>
  <c r="L18" i="1" s="1"/>
  <c r="G40" i="1"/>
  <c r="L40" i="1" s="1"/>
  <c r="G37" i="1"/>
  <c r="L37" i="1" s="1"/>
  <c r="G42" i="1"/>
  <c r="L42" i="1" s="1"/>
  <c r="G17" i="1"/>
  <c r="L17" i="1" s="1"/>
  <c r="M33" i="1"/>
  <c r="G33" i="1"/>
  <c r="L33" i="1" s="1"/>
  <c r="M45" i="1"/>
  <c r="G45" i="1"/>
  <c r="L45" i="1" s="1"/>
  <c r="M16" i="1"/>
  <c r="G16" i="1"/>
  <c r="L16" i="1" s="1"/>
  <c r="M20" i="1"/>
  <c r="G20" i="1"/>
  <c r="L20" i="1" s="1"/>
  <c r="G74" i="1"/>
  <c r="G61" i="1"/>
  <c r="G70" i="1"/>
  <c r="G68" i="1"/>
  <c r="M25" i="1"/>
  <c r="M30" i="1"/>
  <c r="G30" i="1"/>
  <c r="L30" i="1" s="1"/>
  <c r="G57" i="1"/>
  <c r="G29" i="1"/>
  <c r="L29" i="1" s="1"/>
  <c r="G24" i="1"/>
  <c r="L24" i="1" s="1"/>
  <c r="G14" i="1"/>
  <c r="L14" i="1" s="1"/>
  <c r="G44" i="1"/>
  <c r="L44" i="1" s="1"/>
  <c r="G23" i="1"/>
  <c r="L23" i="1" s="1"/>
  <c r="G32" i="1"/>
  <c r="L32" i="1" s="1"/>
  <c r="G66" i="1"/>
  <c r="G62" i="1"/>
  <c r="M48" i="1"/>
  <c r="G48" i="1"/>
  <c r="L48" i="1" s="1"/>
  <c r="G60" i="1"/>
  <c r="M43" i="1"/>
  <c r="G43" i="1"/>
  <c r="L43" i="1" s="1"/>
  <c r="G56" i="1"/>
  <c r="M19" i="1"/>
  <c r="G19" i="1"/>
  <c r="L19" i="1" s="1"/>
  <c r="G58" i="1"/>
  <c r="M38" i="1"/>
  <c r="G38" i="1"/>
  <c r="L38" i="1" s="1"/>
  <c r="M51" i="1"/>
  <c r="G51" i="1"/>
  <c r="L51" i="1" s="1"/>
  <c r="M15" i="1"/>
  <c r="G15" i="1"/>
  <c r="L15" i="1" s="1"/>
  <c r="G47" i="1"/>
  <c r="L47" i="1" s="1"/>
  <c r="G41" i="1"/>
  <c r="L41" i="1" s="1"/>
  <c r="G69" i="1"/>
  <c r="G64" i="1"/>
  <c r="G67" i="1"/>
  <c r="G26" i="1"/>
  <c r="L26" i="1" s="1"/>
  <c r="G72" i="1"/>
  <c r="G65" i="1"/>
  <c r="G35" i="1"/>
  <c r="L35" i="1" s="1"/>
  <c r="G49" i="1"/>
  <c r="L49" i="1" s="1"/>
  <c r="G36" i="1"/>
  <c r="L36" i="1" s="1"/>
  <c r="G71" i="1"/>
  <c r="Q14" i="101"/>
  <c r="Q13" i="101"/>
  <c r="A9" i="101"/>
  <c r="A5" i="101"/>
  <c r="A4" i="101"/>
  <c r="I10" i="58659" l="1"/>
  <c r="H10" i="58659"/>
  <c r="E10" i="58659"/>
  <c r="D10" i="58659"/>
  <c r="C10" i="58659"/>
  <c r="B10" i="58659"/>
  <c r="I25" i="58659" l="1"/>
  <c r="H25" i="58659"/>
  <c r="E25" i="58659"/>
  <c r="D25" i="58659"/>
  <c r="C25" i="58659"/>
  <c r="B25" i="58659"/>
  <c r="G10" i="58659" l="1"/>
  <c r="F10" i="58659"/>
  <c r="K10" i="58659"/>
  <c r="J10" i="58659"/>
  <c r="K25" i="58659"/>
  <c r="J25" i="58659"/>
  <c r="G25" i="58659"/>
  <c r="F25" i="58659"/>
  <c r="L10" i="58659" l="1"/>
  <c r="L25" i="58659"/>
  <c r="J21" i="1"/>
  <c r="K21" i="1" s="1"/>
  <c r="F21" i="1"/>
  <c r="G21" i="1" s="1"/>
  <c r="L21" i="1" l="1"/>
  <c r="M21" i="1"/>
  <c r="I19" i="58659" l="1"/>
  <c r="H19" i="58659"/>
  <c r="E19" i="58659"/>
  <c r="D19" i="58659"/>
  <c r="C19" i="58659"/>
  <c r="B19" i="58659"/>
  <c r="A9" i="110" l="1"/>
  <c r="A5" i="110"/>
  <c r="A4" i="110"/>
  <c r="A9" i="111"/>
  <c r="A5" i="111"/>
  <c r="A4" i="111"/>
  <c r="A9" i="58656"/>
  <c r="A5" i="58656"/>
  <c r="A4" i="58656"/>
  <c r="A9" i="64"/>
  <c r="A5" i="64"/>
  <c r="A4" i="64"/>
  <c r="J35" i="58659"/>
  <c r="F20" i="58659"/>
  <c r="F19" i="58659"/>
  <c r="I20" i="58659"/>
  <c r="H20" i="58659"/>
  <c r="E20" i="58659"/>
  <c r="D20" i="58659"/>
  <c r="C20" i="58659"/>
  <c r="B20" i="58659"/>
  <c r="A8" i="58659"/>
  <c r="I35" i="58659"/>
  <c r="H35" i="58659"/>
  <c r="E35" i="58659"/>
  <c r="D35" i="58659"/>
  <c r="C35" i="58659"/>
  <c r="B35" i="58659"/>
  <c r="I34" i="58659"/>
  <c r="H34" i="58659"/>
  <c r="E34" i="58659"/>
  <c r="D34" i="58659"/>
  <c r="C34" i="58659"/>
  <c r="B34" i="58659"/>
  <c r="I30" i="58659"/>
  <c r="H30" i="58659"/>
  <c r="E30" i="58659"/>
  <c r="D30" i="58659"/>
  <c r="C30" i="58659"/>
  <c r="B30" i="58659"/>
  <c r="I29" i="58659"/>
  <c r="H29" i="58659"/>
  <c r="E29" i="58659"/>
  <c r="D29" i="58659"/>
  <c r="C29" i="58659"/>
  <c r="B29" i="58659"/>
  <c r="I24" i="58659"/>
  <c r="H24" i="58659"/>
  <c r="E24" i="58659"/>
  <c r="D24" i="58659"/>
  <c r="C24" i="58659"/>
  <c r="B24" i="58659"/>
  <c r="A32" i="58659"/>
  <c r="A27" i="58659"/>
  <c r="A22" i="58659"/>
  <c r="A17" i="58659"/>
  <c r="A7" i="58659"/>
  <c r="A6" i="58659"/>
  <c r="A5" i="58659"/>
  <c r="A3" i="58659"/>
  <c r="A2" i="58659"/>
  <c r="A1" i="58659"/>
  <c r="J30" i="58659"/>
  <c r="F29" i="58659"/>
  <c r="F24" i="58659"/>
  <c r="F34" i="58659" l="1"/>
  <c r="J24" i="58659"/>
  <c r="J29" i="58659"/>
  <c r="K19" i="58659"/>
  <c r="J19" i="58659"/>
  <c r="J20" i="58659"/>
  <c r="F35" i="58659"/>
  <c r="F30" i="58659"/>
  <c r="K20" i="58659"/>
  <c r="K24" i="58659"/>
  <c r="K30" i="58659"/>
  <c r="J34" i="58659"/>
  <c r="K29" i="58659"/>
  <c r="K34" i="58659"/>
  <c r="G35" i="58659"/>
  <c r="G29" i="58659"/>
  <c r="G24" i="58659"/>
  <c r="L19" i="58659" l="1"/>
  <c r="G19" i="58659"/>
  <c r="L24" i="58659"/>
  <c r="K35" i="58659"/>
  <c r="G20" i="58659"/>
  <c r="L20" i="58659"/>
  <c r="G34" i="58659"/>
  <c r="L34" i="58659"/>
  <c r="G30" i="58659"/>
  <c r="L30" i="58659"/>
  <c r="L35" i="58659" l="1"/>
  <c r="L29" i="58659"/>
</calcChain>
</file>

<file path=xl/sharedStrings.xml><?xml version="1.0" encoding="utf-8"?>
<sst xmlns="http://schemas.openxmlformats.org/spreadsheetml/2006/main" count="1913" uniqueCount="428">
  <si>
    <t>JUGADOR</t>
  </si>
  <si>
    <t>H</t>
  </si>
  <si>
    <t>I</t>
  </si>
  <si>
    <t>V</t>
  </si>
  <si>
    <t>G</t>
  </si>
  <si>
    <t>N</t>
  </si>
  <si>
    <t>FEDERACION REGIONAL</t>
  </si>
  <si>
    <t>DE GOLF MAR Y SIERRAS</t>
  </si>
  <si>
    <t>CABALLEROS CATEGORIA 10-16</t>
  </si>
  <si>
    <t>CABALLEROS CATEGORIA 17-24</t>
  </si>
  <si>
    <t>CLUB</t>
  </si>
  <si>
    <t>CAMPEONATO REGIONAL</t>
  </si>
  <si>
    <t>Total</t>
  </si>
  <si>
    <t>--</t>
  </si>
  <si>
    <t>JUGADORA</t>
  </si>
  <si>
    <t>1°</t>
  </si>
  <si>
    <t>2°</t>
  </si>
  <si>
    <t>SUB CAMPEONA REGIONAL DAMAS</t>
  </si>
  <si>
    <t>CAMPEONA REGIONAL DAMAS</t>
  </si>
  <si>
    <t>36 HOYOS MEDAL PLAY</t>
  </si>
  <si>
    <t>CABALLEROS CATEGORIA 25-36</t>
  </si>
  <si>
    <t>EVTGC</t>
  </si>
  <si>
    <t>RAMACCIOTTI GONZALO</t>
  </si>
  <si>
    <t>MDPGC</t>
  </si>
  <si>
    <t>SPGC</t>
  </si>
  <si>
    <t>CMDP</t>
  </si>
  <si>
    <t>VGGC</t>
  </si>
  <si>
    <t>TGC</t>
  </si>
  <si>
    <t>CSCPGB</t>
  </si>
  <si>
    <t>BOZZO LETICIA</t>
  </si>
  <si>
    <t>SUB CAMPEON REGIONAL CABALLEROS</t>
  </si>
  <si>
    <t>CAMPEON REGIONAL CABALLEROS</t>
  </si>
  <si>
    <t>BARBERO PABLO DANIEL</t>
  </si>
  <si>
    <t>HEIZENREDER PABLO GUILLERMO</t>
  </si>
  <si>
    <t>PAPUCCIO CLAUDIO ALBERTO</t>
  </si>
  <si>
    <t>T.G.</t>
  </si>
  <si>
    <t>FUNARO IGNACIO</t>
  </si>
  <si>
    <t>RODRIGUEZ CONSOLI GEORGE MARTI</t>
  </si>
  <si>
    <t>EDAD</t>
  </si>
  <si>
    <t>MAISONNAVE JUAN PABLO</t>
  </si>
  <si>
    <t>DAMAS CATEGORIA UNICA</t>
  </si>
  <si>
    <t>CABALLEROS CATEGORIA HASTA 9</t>
  </si>
  <si>
    <t>FEDERACION REGIONAL DE GOLF MAR Y SIERRAS</t>
  </si>
  <si>
    <t>CERONO WALTER</t>
  </si>
  <si>
    <t>PINILLA SEBASTIAN</t>
  </si>
  <si>
    <t>PALENCIA SERGIO</t>
  </si>
  <si>
    <t>HEIZENRREDER PABLO</t>
  </si>
  <si>
    <t>QUINTANA FABIAN</t>
  </si>
  <si>
    <t>BARBERO PABLO</t>
  </si>
  <si>
    <t>PAPUCCIO CLAUDIO</t>
  </si>
  <si>
    <t>GARCIA GUSTAVO</t>
  </si>
  <si>
    <t>SCORZIELO JORGE</t>
  </si>
  <si>
    <t>GERMINO CARLOS</t>
  </si>
  <si>
    <t>ERREGUERENA CARLOS</t>
  </si>
  <si>
    <t>SOTELO MARIO</t>
  </si>
  <si>
    <t>PANDOLFI FEDERICO</t>
  </si>
  <si>
    <t>STATI GASTON</t>
  </si>
  <si>
    <t>MIRAVE PATRICIO</t>
  </si>
  <si>
    <t>NASSR TOMAS</t>
  </si>
  <si>
    <t>MACAGGI GRACIELA</t>
  </si>
  <si>
    <t>HOMPS BERNARDO</t>
  </si>
  <si>
    <t>MASONI AMALIA</t>
  </si>
  <si>
    <t>PAGES PABLO</t>
  </si>
  <si>
    <t>SETZES OSCAR</t>
  </si>
  <si>
    <t>GARCIA GUSTAVO JOSE</t>
  </si>
  <si>
    <t>BURGOS JUAN CARLOS</t>
  </si>
  <si>
    <t>GERMINO CARLOS ALBERTO</t>
  </si>
  <si>
    <t>PRIETO CESAR</t>
  </si>
  <si>
    <t>PAGES PABLO MARIANO</t>
  </si>
  <si>
    <t>ERREGUERENA CARLOS ALBERTO</t>
  </si>
  <si>
    <t>GUERRA JOSE LUIS</t>
  </si>
  <si>
    <t>SCORZIELLO JORGE ANTONIO</t>
  </si>
  <si>
    <t>CROTTO DAVID CARLOS</t>
  </si>
  <si>
    <t>MATIUCCI ROBERTO</t>
  </si>
  <si>
    <t>CATEGORIA SIN VENTAJA CABALLEROS</t>
  </si>
  <si>
    <t>CATEGORIA SIN VENTAJA DAMAS</t>
  </si>
  <si>
    <t>CLUB MAR DEL PLATA S.A.</t>
  </si>
  <si>
    <t>Golf Los Acantilados</t>
  </si>
  <si>
    <t>SABADO 23 DE MARZO DE 2019</t>
  </si>
  <si>
    <t>CABALLEROS - CANCHA A JUGAR: MERLO Y LAGUNA -</t>
  </si>
  <si>
    <t>PASOLINI CARLOS</t>
  </si>
  <si>
    <t>MARTIN NESTOR</t>
  </si>
  <si>
    <t>BIANCHI PABLO</t>
  </si>
  <si>
    <t>PRESTILEO ENZO</t>
  </si>
  <si>
    <t>FERNANDEZ FERRO JUAN ESTEBAN</t>
  </si>
  <si>
    <t xml:space="preserve">DAGUERRE SANTIAGO </t>
  </si>
  <si>
    <t>MANETTI PABLO</t>
  </si>
  <si>
    <t>GONZALEZ ALBERTO</t>
  </si>
  <si>
    <t>BARCIELA CARLOS</t>
  </si>
  <si>
    <t>VIDAL MARTINEZ JOSE</t>
  </si>
  <si>
    <t>ALFONZO HECTOR</t>
  </si>
  <si>
    <t>ALTUBE EUGENIO</t>
  </si>
  <si>
    <t>RODRIGUEZ JAUREGUI C.</t>
  </si>
  <si>
    <t>CAPDEVIELLE PEDRO</t>
  </si>
  <si>
    <t>SERFATY MARCELO</t>
  </si>
  <si>
    <t>SCARUZI SERGIO</t>
  </si>
  <si>
    <t>TEICH CARLOS</t>
  </si>
  <si>
    <t>CURILEM JORGE</t>
  </si>
  <si>
    <t>AUFRANC GUILLERMO</t>
  </si>
  <si>
    <t>PEDECONI HUGO</t>
  </si>
  <si>
    <t>SORIA RUBEN</t>
  </si>
  <si>
    <t>TULLI MARCELO</t>
  </si>
  <si>
    <t>YOHAI JOSE</t>
  </si>
  <si>
    <t>RAMACCIOTTI HECTOR</t>
  </si>
  <si>
    <t>DIP GUSTAVO</t>
  </si>
  <si>
    <t>RANGO HUGO</t>
  </si>
  <si>
    <t>CABALLEROS - CANCHA A JUGAR: LAGUNA Y MEDIO -</t>
  </si>
  <si>
    <t>RODRIGUEZ JUAN LORENZO</t>
  </si>
  <si>
    <t xml:space="preserve">MEDINA JORGE </t>
  </si>
  <si>
    <t xml:space="preserve">SANTAMARINA RAMON </t>
  </si>
  <si>
    <t>LANCIONI GERMAN LUCAS</t>
  </si>
  <si>
    <t>IRIARTE PEDRO</t>
  </si>
  <si>
    <t>SAFE SERGIO</t>
  </si>
  <si>
    <t>PARDO N. ALEJANDRO</t>
  </si>
  <si>
    <t>CASENAVE RAUL</t>
  </si>
  <si>
    <t>MALVICA FRANCO</t>
  </si>
  <si>
    <t>SCARIMBOLO FERNANDO</t>
  </si>
  <si>
    <t>DI GRESIA GUILLERMO</t>
  </si>
  <si>
    <t>MELARA GASTON</t>
  </si>
  <si>
    <t>BOLY ALFREDO</t>
  </si>
  <si>
    <t>MURGIER IGNACIO</t>
  </si>
  <si>
    <t>GIORGIO SEBASTIAN</t>
  </si>
  <si>
    <t>RODRIGUEZ CONSOLI JOAQUIN</t>
  </si>
  <si>
    <t>BILONI GABRIEL</t>
  </si>
  <si>
    <t>RODRIGUEZ CONSOLI GEORGE</t>
  </si>
  <si>
    <t>MELANI JUAN JOSE</t>
  </si>
  <si>
    <t>PULETTI GUIDO</t>
  </si>
  <si>
    <t>PEREZ DEL CERRO CIPRIANO</t>
  </si>
  <si>
    <t>REEVES TOMAS</t>
  </si>
  <si>
    <t>CALABRO ALEJANDRO</t>
  </si>
  <si>
    <t>DURAÑONA GASTON</t>
  </si>
  <si>
    <t>MARINO JUAN CARLOS</t>
  </si>
  <si>
    <t>VOGT OSCAR (H)</t>
  </si>
  <si>
    <t>FERNANDEZ PATRICIO</t>
  </si>
  <si>
    <t>ARIAS GUALBERTO</t>
  </si>
  <si>
    <t>DAMAS Y CABALLEROS CATEGORIA 25-36 - CANCHA A JUGAR: MEDIO Y MERLO -</t>
  </si>
  <si>
    <t>VILLANUEVA SILVIA</t>
  </si>
  <si>
    <t>BOZZO MARIA EUGENIA</t>
  </si>
  <si>
    <t>GUTIERREZ SANDRA</t>
  </si>
  <si>
    <t>TEICH KAREN</t>
  </si>
  <si>
    <t>SALVIN ADRIANA</t>
  </si>
  <si>
    <t>VIZCAYA MIRTA</t>
  </si>
  <si>
    <t>CREGO CARLOS</t>
  </si>
  <si>
    <t>SALE JUAN CARLOS</t>
  </si>
  <si>
    <t>COSTAGLIOLA DOMINGO</t>
  </si>
  <si>
    <t>FHUR JORGE ALBERTO</t>
  </si>
  <si>
    <t xml:space="preserve">DIAZ ADRIAN </t>
  </si>
  <si>
    <t xml:space="preserve">MOLINA NELSON </t>
  </si>
  <si>
    <t xml:space="preserve">MONTEIRO RUBEN OSVALDO </t>
  </si>
  <si>
    <t>CARROZZINO JAVIER</t>
  </si>
  <si>
    <t xml:space="preserve">MAMED HORACIO </t>
  </si>
  <si>
    <t>CARREÑO RICARDO</t>
  </si>
  <si>
    <t>SALVI HERNAN</t>
  </si>
  <si>
    <t>RAMPOLDI DANIEL</t>
  </si>
  <si>
    <t>CORRAL ADRIAN</t>
  </si>
  <si>
    <t>RANDAZZO MARTIN</t>
  </si>
  <si>
    <t>CASANOVA MARIANO</t>
  </si>
  <si>
    <t>QUILLEHAUQUY CARLOS</t>
  </si>
  <si>
    <t>VIALI PABLO</t>
  </si>
  <si>
    <t>MORON CRISTIAN</t>
  </si>
  <si>
    <t>DIMURO MARTIN</t>
  </si>
  <si>
    <t>CROTO DAVID</t>
  </si>
  <si>
    <t>RODRIGUEZ LLANOS GUSTAVO</t>
  </si>
  <si>
    <t>GUADAGNA GUILLERMO</t>
  </si>
  <si>
    <t>IANNONE JUAN</t>
  </si>
  <si>
    <t>ETCHENIQUE ROBERTO</t>
  </si>
  <si>
    <t>RAMONDINO PABLO</t>
  </si>
  <si>
    <t>SENNO ANTONIO</t>
  </si>
  <si>
    <t>GOCELLA RAFAEL</t>
  </si>
  <si>
    <t>STAGNO NICOLAS</t>
  </si>
  <si>
    <t>VALASTRO ROBERTO</t>
  </si>
  <si>
    <t>BARCIO FABIAN</t>
  </si>
  <si>
    <t>RETRIVI MARIANO</t>
  </si>
  <si>
    <t>BEPMALE LEONARDO</t>
  </si>
  <si>
    <t>BOYNE DANIEL</t>
  </si>
  <si>
    <t>BARRETO SERGIO</t>
  </si>
  <si>
    <t>TRONCOSO GUILLERMO</t>
  </si>
  <si>
    <t>FLUXA MIGUEL</t>
  </si>
  <si>
    <t>GONZALEZ HUGO</t>
  </si>
  <si>
    <t>DIAZ GERARDO GABRIEL</t>
  </si>
  <si>
    <t>COLUCCIO JUAN LUCIANO</t>
  </si>
  <si>
    <t>GARCIA JORGE ALBERTO</t>
  </si>
  <si>
    <t>GANCITANO ROBERTO</t>
  </si>
  <si>
    <t>NAZABAL JUAN</t>
  </si>
  <si>
    <t>NUÑEZ GUSTAVO</t>
  </si>
  <si>
    <t>COUVELLIER OSCAR</t>
  </si>
  <si>
    <t>CUVILLIER GASTON</t>
  </si>
  <si>
    <t>RESERVADO</t>
  </si>
  <si>
    <t>BILBAO FRANCISCO</t>
  </si>
  <si>
    <t>PATTI SEBASTIAN</t>
  </si>
  <si>
    <t>ALCARAZ MAXIMILIANO</t>
  </si>
  <si>
    <t>MARTINEZ HERNAN</t>
  </si>
  <si>
    <t>IPORRE RAUL</t>
  </si>
  <si>
    <t>ZARATE GERARDO</t>
  </si>
  <si>
    <t>NASIF YAHIR</t>
  </si>
  <si>
    <t>PIANTONI JOSE</t>
  </si>
  <si>
    <t>DE RONI LISANDRO</t>
  </si>
  <si>
    <t>SLAVIN JUAN PABLO</t>
  </si>
  <si>
    <t>ELICHIRIBEHETY RICARDO JUAN</t>
  </si>
  <si>
    <t>ACUÑA TOMAS</t>
  </si>
  <si>
    <t>RODRIGUEZ SERGIO</t>
  </si>
  <si>
    <t>MINUE PEDRO</t>
  </si>
  <si>
    <t>SUAREZ HECTOR</t>
  </si>
  <si>
    <t>DONADIO MARIANO</t>
  </si>
  <si>
    <t>MERLO JUAN</t>
  </si>
  <si>
    <t>AYESA BLAS</t>
  </si>
  <si>
    <t>POLO BODART GUILLERMO</t>
  </si>
  <si>
    <t>RECAREY FRANCO</t>
  </si>
  <si>
    <t>LASERNA LEANDRO</t>
  </si>
  <si>
    <t>PAZ ROBERTO ROQUE</t>
  </si>
  <si>
    <t>PREZIOSO LUCIANO</t>
  </si>
  <si>
    <t>SUAREZ ANIBAL</t>
  </si>
  <si>
    <t>LAPETINA MARIO</t>
  </si>
  <si>
    <t>SUAREZ AGUSTIN</t>
  </si>
  <si>
    <t>TOLOSA MARTIN</t>
  </si>
  <si>
    <t>OLIVERA EDUARDO PACUAL</t>
  </si>
  <si>
    <t>ZANETA LEONARDO</t>
  </si>
  <si>
    <t>VILLALBA ANDRES MARCOS</t>
  </si>
  <si>
    <t>SILVA RUBEN</t>
  </si>
  <si>
    <t>EQUIZA IRENE</t>
  </si>
  <si>
    <t>CASTELLI CLARA</t>
  </si>
  <si>
    <t>SOCHOR ESTELA</t>
  </si>
  <si>
    <t>RAMPOLDI SARA</t>
  </si>
  <si>
    <t>MAIQUES ANA</t>
  </si>
  <si>
    <t>RICCHEZZA ANTONIO</t>
  </si>
  <si>
    <t>MATTIA MARCELO</t>
  </si>
  <si>
    <t xml:space="preserve">MUNGIELLO FABIAN </t>
  </si>
  <si>
    <t>SIMIELE PABLO AGUSTIN</t>
  </si>
  <si>
    <t>CACACE BLANCA</t>
  </si>
  <si>
    <t>MUHANDO MERCEDES</t>
  </si>
  <si>
    <t>SUAREZ MILAGROS</t>
  </si>
  <si>
    <t>DABOS GUADALUPE</t>
  </si>
  <si>
    <t>FERNANDEZ YUMEL</t>
  </si>
  <si>
    <t>LUENGO MIGUEL</t>
  </si>
  <si>
    <t>MARTIN IARA</t>
  </si>
  <si>
    <t>LORENZANI CARLOS</t>
  </si>
  <si>
    <t>RAMIREZ MARCELO</t>
  </si>
  <si>
    <t>CAFIERO EDUARDO</t>
  </si>
  <si>
    <t>FONTANA HORACIO</t>
  </si>
  <si>
    <t>SALERES LOURDES</t>
  </si>
  <si>
    <t>TIGRINO HORACIO</t>
  </si>
  <si>
    <t>DEMARCHI MARIO</t>
  </si>
  <si>
    <t>LEGUIZA  JUAN EDUARDO</t>
  </si>
  <si>
    <t>DEMARCHI JAVIER</t>
  </si>
  <si>
    <r>
      <t xml:space="preserve">LOS HORARIOS PARA EL DOMINGO SERÁN LOS MISMOS, SALVO LOS 8 PRIMEROS SCRATCH DE CABALLEROS Y LAS 4 PRIMERAS SCRATCH DE DAMAS QUE JUGARÁN EN HORARIOS CENTRALES. </t>
    </r>
    <r>
      <rPr>
        <b/>
        <sz val="11"/>
        <color rgb="FFFF0000"/>
        <rFont val="Calibri"/>
        <family val="2"/>
      </rPr>
      <t>DEBERAN CONSULTAR LA WEB.</t>
    </r>
  </si>
  <si>
    <t>23 Y 24 DE MARZO DE 2019</t>
  </si>
  <si>
    <t>CML</t>
  </si>
  <si>
    <t>MARTINEZ HERNAN RAFAEL</t>
  </si>
  <si>
    <t xml:space="preserve">RODRIGUEZ CONSOLI JOAQUIN     </t>
  </si>
  <si>
    <t xml:space="preserve">ACUÑA TOBIAS                  </t>
  </si>
  <si>
    <t xml:space="preserve">RECAREY FRANCO NAHUEL         </t>
  </si>
  <si>
    <t xml:space="preserve">SUAREZ FEDERICO AGUSTIN       </t>
  </si>
  <si>
    <t>GCHCC</t>
  </si>
  <si>
    <t xml:space="preserve">POLO BODART GUILLERMO ANTONIO </t>
  </si>
  <si>
    <t xml:space="preserve">AYESA BLAS                    </t>
  </si>
  <si>
    <t xml:space="preserve">NASIF YAIR MANUEL             </t>
  </si>
  <si>
    <t xml:space="preserve">PIANTONI JOSE IGNACIO         </t>
  </si>
  <si>
    <t xml:space="preserve">NASSR TOMAS FRANCISCO         </t>
  </si>
  <si>
    <t>GIORGIO SEBASTIAN ANDRES</t>
  </si>
  <si>
    <t xml:space="preserve">REEVES TOMAS                  </t>
  </si>
  <si>
    <t xml:space="preserve">CALABRO ALEJANDRO JAVIER      </t>
  </si>
  <si>
    <t>MARINO CARLOS JUAN</t>
  </si>
  <si>
    <t xml:space="preserve">ELICHIRIBEHETY RICARDO JUAN   </t>
  </si>
  <si>
    <t xml:space="preserve">BILBAO FRANCISCO EUGENIO      </t>
  </si>
  <si>
    <t xml:space="preserve">PREZIOSO LUCIANO MARTIN       </t>
  </si>
  <si>
    <t xml:space="preserve">RODRIGUES SERGIO ADRIAN       </t>
  </si>
  <si>
    <t xml:space="preserve">RODRIGUEZ JUAN LORENZO        </t>
  </si>
  <si>
    <t>CG</t>
  </si>
  <si>
    <t>LASERNA LEANDRO CRUZ</t>
  </si>
  <si>
    <t>SUAREZ ANIBAL MANUEL</t>
  </si>
  <si>
    <t xml:space="preserve">NUÑEZ SEGUNDO GUSTAVO         </t>
  </si>
  <si>
    <t>LPSA</t>
  </si>
  <si>
    <t xml:space="preserve">ZANETTA LEANDRO               </t>
  </si>
  <si>
    <t>CEGL</t>
  </si>
  <si>
    <t>BOLY ALFREDO (H)</t>
  </si>
  <si>
    <t xml:space="preserve">ALCARAZ MAXIMILIANO           </t>
  </si>
  <si>
    <t>VILLALBA MARCOS ANDRES</t>
  </si>
  <si>
    <t xml:space="preserve">MERLO JUAN JOSE               </t>
  </si>
  <si>
    <t xml:space="preserve">SUAREZ HECTOR OSVALDO         </t>
  </si>
  <si>
    <t xml:space="preserve">DE RONI LISANDRO              </t>
  </si>
  <si>
    <t xml:space="preserve">SLAVIN JUAN PABLO             </t>
  </si>
  <si>
    <t>COUVILLIER OSCAR</t>
  </si>
  <si>
    <t>LAPETINA MARIO NESTOR</t>
  </si>
  <si>
    <t xml:space="preserve">MEDINA JORGE                  </t>
  </si>
  <si>
    <t xml:space="preserve">DONADIO MARIANO               </t>
  </si>
  <si>
    <t>DURAÑONA GASTON ARISTOBULO</t>
  </si>
  <si>
    <t xml:space="preserve">SANTAMARINA RAMON             </t>
  </si>
  <si>
    <t xml:space="preserve">STATI GASTON ALBERTO          </t>
  </si>
  <si>
    <t xml:space="preserve">SAFE SERGIO JAVIER            </t>
  </si>
  <si>
    <t>NAZABAL JUAN IGNACIO</t>
  </si>
  <si>
    <t xml:space="preserve">IPORRE RAUL                   </t>
  </si>
  <si>
    <t xml:space="preserve">CUVILLIER ARIEL               </t>
  </si>
  <si>
    <t xml:space="preserve">BURGOS JUAN CARLOS            </t>
  </si>
  <si>
    <t xml:space="preserve">BILONI GABRIEL                </t>
  </si>
  <si>
    <t xml:space="preserve">IRIARTE PEDRO LUIS            </t>
  </si>
  <si>
    <t xml:space="preserve">CERONO WALTER ANIBAL          </t>
  </si>
  <si>
    <t xml:space="preserve">SILVA RUBEN                   </t>
  </si>
  <si>
    <t xml:space="preserve">OLIVERA EDUARDO PASCUAL       </t>
  </si>
  <si>
    <t xml:space="preserve">ZARATE GERARDO                </t>
  </si>
  <si>
    <t xml:space="preserve">QUINTANA FABIAN               </t>
  </si>
  <si>
    <t xml:space="preserve">PALENCIA SERGIO               </t>
  </si>
  <si>
    <t xml:space="preserve">SERFATY MARCELO JOSE          </t>
  </si>
  <si>
    <t xml:space="preserve">MOLINA AMPUERO NELSON HERNAN  </t>
  </si>
  <si>
    <t>STGC</t>
  </si>
  <si>
    <t>DI GRESIA ALBERTO GUILLERMO L</t>
  </si>
  <si>
    <t>MAMED HORACIO NESTRO</t>
  </si>
  <si>
    <t xml:space="preserve">SALVI HERNAN                  </t>
  </si>
  <si>
    <t xml:space="preserve">FERNANDEZ FERRO JUAN ESTEBAN  </t>
  </si>
  <si>
    <t>CARROZZINO JAVIER HORACIO</t>
  </si>
  <si>
    <t>ALFONZO  HECTOR  EDUARDO</t>
  </si>
  <si>
    <t xml:space="preserve">RAMPOLDI DANIEL               </t>
  </si>
  <si>
    <t>MONTEIRO RUBEN OSVALDO</t>
  </si>
  <si>
    <t>RANDAZZO MARTIN EDGARDO</t>
  </si>
  <si>
    <t xml:space="preserve">BARCIELA CARLOS               </t>
  </si>
  <si>
    <t xml:space="preserve">RAMONDINO PABLO               </t>
  </si>
  <si>
    <t xml:space="preserve">FLUXA MIGUEL ANGEL            </t>
  </si>
  <si>
    <t>VOGT OSCAR ENRIQUE (H)</t>
  </si>
  <si>
    <t xml:space="preserve">VIALI PABLO                   </t>
  </si>
  <si>
    <t>MANETTI PABLO LUIS</t>
  </si>
  <si>
    <t>TULLI MARCELO ORLANDO</t>
  </si>
  <si>
    <t xml:space="preserve">IANNONE JUAN                  </t>
  </si>
  <si>
    <t xml:space="preserve">QUILLEHAUQUY CARLOS           </t>
  </si>
  <si>
    <t xml:space="preserve">GUADAGNA GUILLERMO            </t>
  </si>
  <si>
    <t>TEICH CARLOS ADRIAN</t>
  </si>
  <si>
    <t>CARREÑO SEQUEIRA RICARDO SERGI</t>
  </si>
  <si>
    <t xml:space="preserve">PRIETO CESAR                  </t>
  </si>
  <si>
    <t xml:space="preserve">SCARUZZI SERGIO AMAURY        </t>
  </si>
  <si>
    <t>RANGO HUGO FABIAN</t>
  </si>
  <si>
    <t>ALTUBE EUGENIO EDUARDO</t>
  </si>
  <si>
    <t xml:space="preserve">HOMPS BERNARDO                </t>
  </si>
  <si>
    <t xml:space="preserve">CURILEM JORGE ANTONIO         </t>
  </si>
  <si>
    <t xml:space="preserve">SORIA RUBEN ABEL              </t>
  </si>
  <si>
    <t xml:space="preserve">SETZES OSCAR ANGEL            </t>
  </si>
  <si>
    <t xml:space="preserve">DIP GUSTAVO                   </t>
  </si>
  <si>
    <t xml:space="preserve">CAPDEVIELLE PEDRO ALBERTO     </t>
  </si>
  <si>
    <t>GANCITANO ROBERTO COSME</t>
  </si>
  <si>
    <t xml:space="preserve">DIMURO JUAN MARTIN            </t>
  </si>
  <si>
    <t xml:space="preserve">COLUCCIO JUAN LUCIANO         </t>
  </si>
  <si>
    <t xml:space="preserve">ARIAS GUALBERTO               </t>
  </si>
  <si>
    <t>DIAZ ADRIAN</t>
  </si>
  <si>
    <t>FUHR JORGE ALBERTO</t>
  </si>
  <si>
    <t xml:space="preserve">BARRETO SERGIO ROBERTO        </t>
  </si>
  <si>
    <t xml:space="preserve">PASOLINI CARLOS               </t>
  </si>
  <si>
    <t xml:space="preserve">PARDO NORBERTO ALEJANDRO      </t>
  </si>
  <si>
    <t xml:space="preserve">CORRAL CARLOS ADRIAN          </t>
  </si>
  <si>
    <t xml:space="preserve">GONZALEZ ALBERTO          </t>
  </si>
  <si>
    <t xml:space="preserve">SENNO ANTONIO CEFERINO        </t>
  </si>
  <si>
    <t xml:space="preserve">MARTIN NESTOR FABIAN          </t>
  </si>
  <si>
    <t>RODRIGUEZ LLANOS GUSTAVO DANIE</t>
  </si>
  <si>
    <t xml:space="preserve">VIDAL MARTINEZ JOSE MANUEL    </t>
  </si>
  <si>
    <t>RETRIVI MARIANO OSCAR</t>
  </si>
  <si>
    <t xml:space="preserve">BOYNE DANIEL CESAR            </t>
  </si>
  <si>
    <t>PRESTILEO ENZO SERGIO</t>
  </si>
  <si>
    <t>MCC</t>
  </si>
  <si>
    <t xml:space="preserve">BEPMALE LEONARDO              </t>
  </si>
  <si>
    <t xml:space="preserve">PINILLA SEBASTIAN             </t>
  </si>
  <si>
    <t xml:space="preserve">BIANCHI PABLO                 </t>
  </si>
  <si>
    <t>RODRIGUEZ JAUREGUI CARLOS CLEM</t>
  </si>
  <si>
    <t xml:space="preserve">STAGNO NICOLAS                </t>
  </si>
  <si>
    <t xml:space="preserve">GONZALEZ HUGO                 </t>
  </si>
  <si>
    <t xml:space="preserve">CASANOVA MARIANO              </t>
  </si>
  <si>
    <t>DAGUERRE SANTIAGO</t>
  </si>
  <si>
    <t xml:space="preserve">TRONCOSO GUILLERMO            </t>
  </si>
  <si>
    <t xml:space="preserve">GARCIA JORGE ALBERTO          </t>
  </si>
  <si>
    <t xml:space="preserve">MORON CRISTIAN OSCAR          </t>
  </si>
  <si>
    <t xml:space="preserve">ETCHENIQUE ROBERTO JULIAN     </t>
  </si>
  <si>
    <t>RAMACCIOTTI HECTOR JOSE P</t>
  </si>
  <si>
    <t xml:space="preserve">SIMIELE PABLO AGUSTIN         </t>
  </si>
  <si>
    <t xml:space="preserve">PANDOLFI FEDERICO             </t>
  </si>
  <si>
    <t xml:space="preserve">LEGUIZA JUAN EDUARDO          </t>
  </si>
  <si>
    <t xml:space="preserve">TIGRINO HORACIO PEDRO         </t>
  </si>
  <si>
    <t xml:space="preserve">LUENGO MIGUEL ANGEL           </t>
  </si>
  <si>
    <t xml:space="preserve">LORENZANI  CARLOS ALBERTO     </t>
  </si>
  <si>
    <t>CREGO CARLOS ALBERTO</t>
  </si>
  <si>
    <t xml:space="preserve">MATTIA MARCELO                </t>
  </si>
  <si>
    <t xml:space="preserve">MATIUCCI ROBERTO              </t>
  </si>
  <si>
    <t xml:space="preserve">CAFIERO EDUARDO JOSE          </t>
  </si>
  <si>
    <t xml:space="preserve">RICCHEZZA ANRONIO OSVALDO     </t>
  </si>
  <si>
    <t xml:space="preserve">SOTELO MARIO ANIBAL           </t>
  </si>
  <si>
    <t xml:space="preserve">RAMIREZ MARCELO ANIBAL        </t>
  </si>
  <si>
    <t xml:space="preserve">MUNGIELLO FABIAN AGUSTIN      </t>
  </si>
  <si>
    <t xml:space="preserve">FERNANDEZ GUTIERREZ  YUMEL    </t>
  </si>
  <si>
    <t xml:space="preserve">FONTANA HORACIO               </t>
  </si>
  <si>
    <t xml:space="preserve">COSTAGLIOLA DOMINGO           </t>
  </si>
  <si>
    <t xml:space="preserve">DEMARCHI JAVIER JOEL          </t>
  </si>
  <si>
    <t xml:space="preserve">RAMPOLDI SARA ALESSIA         </t>
  </si>
  <si>
    <t xml:space="preserve">MARTIN IARA                   </t>
  </si>
  <si>
    <t xml:space="preserve">SUAREZ MILAGROS               </t>
  </si>
  <si>
    <t xml:space="preserve">DABOS GUADALUPE               </t>
  </si>
  <si>
    <t xml:space="preserve">CASTELLI CLARA RENATA         </t>
  </si>
  <si>
    <t xml:space="preserve">TEICH KAREN                   </t>
  </si>
  <si>
    <t xml:space="preserve">MAIQUES ANA                   </t>
  </si>
  <si>
    <t>SALERES MARIA LOURDES</t>
  </si>
  <si>
    <t xml:space="preserve">VILLANUEVA SILVIA             </t>
  </si>
  <si>
    <t xml:space="preserve">SOCHOR ESTELA                 </t>
  </si>
  <si>
    <t xml:space="preserve">SLAVIN ADRIANA                </t>
  </si>
  <si>
    <t xml:space="preserve">MACAGGI GRACIELA              </t>
  </si>
  <si>
    <t xml:space="preserve">MUHANDO MERCEDES RAQUEL       </t>
  </si>
  <si>
    <t xml:space="preserve">MASONI AMALIA                 </t>
  </si>
  <si>
    <t>CACACE BLANCA DE</t>
  </si>
  <si>
    <t xml:space="preserve">GEIST DE VIZCAYA MIRTA G      </t>
  </si>
  <si>
    <t xml:space="preserve">EQUIZA IRENE                  </t>
  </si>
  <si>
    <t>LUCIDI MIGUEL</t>
  </si>
  <si>
    <t>GUEVARA GUIDO</t>
  </si>
  <si>
    <t>LUCIDI MARIO</t>
  </si>
  <si>
    <t>CAELP</t>
  </si>
  <si>
    <t>6.6.b.</t>
  </si>
  <si>
    <t>DES</t>
  </si>
  <si>
    <t>CA</t>
  </si>
  <si>
    <t>LIF.</t>
  </si>
  <si>
    <t>AUT</t>
  </si>
  <si>
    <t>ODE</t>
  </si>
  <si>
    <t>SCA</t>
  </si>
  <si>
    <t>LIF</t>
  </si>
  <si>
    <t>FIC.</t>
  </si>
  <si>
    <t>LI</t>
  </si>
  <si>
    <t>P</t>
  </si>
  <si>
    <t>T</t>
  </si>
  <si>
    <t>DOMINGO 24 DE MARZO DE 2019</t>
  </si>
  <si>
    <t>DAMAS ULTIMOS 18 HOYOS GENERAL</t>
  </si>
  <si>
    <t>GANADORA</t>
  </si>
  <si>
    <t>CABALLEROS ULTIMOS 18 HOYOS GENERAL</t>
  </si>
  <si>
    <t>GANADOR</t>
  </si>
  <si>
    <t>Dif. Del</t>
  </si>
  <si>
    <t>Par</t>
  </si>
  <si>
    <t>par  de  cancha  damas  y  caballeros  36  +  36  =  72</t>
  </si>
  <si>
    <t>MARTIN IARA CON 78 GOLPES</t>
  </si>
  <si>
    <t>RAMIREZ MARCELO CON 68 GOLPES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</si>
</sst>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C0A]General"/>
    <numFmt numFmtId="165" formatCode="dd/mm/yyyy;@"/>
  </numFmts>
  <fonts count="35">
    <font>
      <sz val="10"/>
      <name val="Arial"/>
    </font>
    <font>
      <sz val="15"/>
      <name val="Arial"/>
      <family val="2"/>
    </font>
    <font>
      <sz val="20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b/>
      <sz val="15"/>
      <color indexed="10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b/>
      <u/>
      <sz val="16"/>
      <color indexed="10"/>
      <name val="Arial"/>
      <family val="2"/>
    </font>
    <font>
      <b/>
      <sz val="25"/>
      <color indexed="9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5"/>
      <color indexed="10"/>
      <name val="Arial"/>
      <family val="2"/>
    </font>
    <font>
      <sz val="8"/>
      <name val="Arial"/>
      <family val="2"/>
    </font>
    <font>
      <b/>
      <u/>
      <sz val="30"/>
      <color indexed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1"/>
      <color indexed="8"/>
      <name val="Calibri"/>
      <family val="2"/>
    </font>
    <font>
      <sz val="15"/>
      <color theme="0"/>
      <name val="Arial"/>
      <family val="2"/>
    </font>
    <font>
      <b/>
      <sz val="15"/>
      <color theme="9" tint="-0.249977111117893"/>
      <name val="Arial"/>
      <family val="2"/>
    </font>
    <font>
      <b/>
      <sz val="20"/>
      <name val="Arial"/>
      <family val="2"/>
    </font>
    <font>
      <b/>
      <sz val="12"/>
      <color indexed="9"/>
      <name val="Arial"/>
      <family val="2"/>
    </font>
    <font>
      <b/>
      <sz val="12"/>
      <color indexed="10"/>
      <name val="Arial"/>
      <family val="2"/>
    </font>
    <font>
      <b/>
      <sz val="12"/>
      <color theme="3" tint="0.39997558519241921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1"/>
    </font>
    <font>
      <b/>
      <sz val="15"/>
      <color rgb="FFFF0000"/>
      <name val="Arial"/>
      <family val="2"/>
    </font>
    <font>
      <b/>
      <sz val="10"/>
      <color rgb="FFFF0000"/>
      <name val="Arial"/>
      <family val="2"/>
    </font>
    <font>
      <b/>
      <sz val="30"/>
      <color indexed="10"/>
      <name val="Arial"/>
      <family val="2"/>
    </font>
    <font>
      <b/>
      <sz val="16"/>
      <color indexed="10"/>
      <name val="Arial"/>
      <family val="2"/>
    </font>
    <font>
      <b/>
      <sz val="11"/>
      <color rgb="FFFF0000"/>
      <name val="Calibri"/>
      <family val="2"/>
    </font>
    <font>
      <b/>
      <sz val="15"/>
      <color theme="0"/>
      <name val="Arial"/>
      <family val="2"/>
    </font>
    <font>
      <b/>
      <sz val="15"/>
      <color indexed="17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164" fontId="27" fillId="0" borderId="0"/>
  </cellStyleXfs>
  <cellXfs count="2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/>
    <xf numFmtId="0" fontId="3" fillId="0" borderId="2" xfId="0" applyFont="1" applyBorder="1" applyAlignment="1">
      <alignment horizontal="center"/>
    </xf>
    <xf numFmtId="0" fontId="1" fillId="0" borderId="10" xfId="0" quotePrefix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3" fillId="0" borderId="13" xfId="0" applyFont="1" applyBorder="1" applyAlignment="1">
      <alignment horizontal="center"/>
    </xf>
    <xf numFmtId="0" fontId="1" fillId="0" borderId="16" xfId="0" quotePrefix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1" fillId="0" borderId="0" xfId="0" applyFont="1" applyFill="1"/>
    <xf numFmtId="0" fontId="3" fillId="0" borderId="19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7" fillId="0" borderId="2" xfId="0" quotePrefix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2" xfId="0" applyFont="1" applyFill="1" applyBorder="1" applyAlignment="1" applyProtection="1">
      <alignment horizontal="center"/>
    </xf>
    <xf numFmtId="0" fontId="19" fillId="0" borderId="2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0" fontId="0" fillId="0" borderId="0" xfId="0" applyBorder="1"/>
    <xf numFmtId="0" fontId="17" fillId="0" borderId="0" xfId="0" applyFont="1"/>
    <xf numFmtId="0" fontId="3" fillId="0" borderId="0" xfId="0" applyFont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165" fontId="16" fillId="0" borderId="18" xfId="0" applyNumberFormat="1" applyFont="1" applyFill="1" applyBorder="1" applyAlignment="1">
      <alignment horizontal="center"/>
    </xf>
    <xf numFmtId="0" fontId="6" fillId="0" borderId="2" xfId="0" quotePrefix="1" applyFont="1" applyFill="1" applyBorder="1" applyAlignment="1">
      <alignment horizontal="center"/>
    </xf>
    <xf numFmtId="0" fontId="6" fillId="0" borderId="2" xfId="0" quotePrefix="1" applyFont="1" applyFill="1" applyBorder="1" applyAlignment="1" applyProtection="1">
      <alignment horizontal="center"/>
    </xf>
    <xf numFmtId="0" fontId="7" fillId="5" borderId="2" xfId="0" applyFont="1" applyFill="1" applyBorder="1" applyAlignment="1">
      <alignment horizontal="center"/>
    </xf>
    <xf numFmtId="0" fontId="6" fillId="0" borderId="22" xfId="0" applyFont="1" applyFill="1" applyBorder="1"/>
    <xf numFmtId="165" fontId="16" fillId="0" borderId="41" xfId="0" applyNumberFormat="1" applyFont="1" applyFill="1" applyBorder="1" applyAlignment="1">
      <alignment horizontal="center"/>
    </xf>
    <xf numFmtId="0" fontId="5" fillId="0" borderId="10" xfId="0" applyFont="1" applyFill="1" applyBorder="1" applyAlignment="1" applyProtection="1">
      <alignment horizontal="center"/>
    </xf>
    <xf numFmtId="0" fontId="3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14" fontId="18" fillId="0" borderId="0" xfId="0" applyNumberFormat="1" applyFont="1" applyBorder="1"/>
    <xf numFmtId="0" fontId="3" fillId="0" borderId="1" xfId="0" quotePrefix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5" fillId="0" borderId="9" xfId="0" applyFont="1" applyFill="1" applyBorder="1" applyAlignment="1" applyProtection="1">
      <alignment horizontal="center"/>
    </xf>
    <xf numFmtId="20" fontId="25" fillId="0" borderId="42" xfId="0" applyNumberFormat="1" applyFont="1" applyFill="1" applyBorder="1" applyAlignment="1">
      <alignment horizontal="center" vertical="center"/>
    </xf>
    <xf numFmtId="0" fontId="15" fillId="10" borderId="22" xfId="0" applyFont="1" applyFill="1" applyBorder="1" applyAlignment="1">
      <alignment vertical="center"/>
    </xf>
    <xf numFmtId="0" fontId="15" fillId="10" borderId="18" xfId="0" applyFont="1" applyFill="1" applyBorder="1" applyAlignment="1">
      <alignment vertical="center"/>
    </xf>
    <xf numFmtId="0" fontId="15" fillId="10" borderId="40" xfId="0" applyFont="1" applyFill="1" applyBorder="1" applyAlignment="1">
      <alignment vertical="center"/>
    </xf>
    <xf numFmtId="0" fontId="26" fillId="0" borderId="0" xfId="0" applyFont="1" applyFill="1" applyAlignment="1">
      <alignment horizontal="center"/>
    </xf>
    <xf numFmtId="20" fontId="25" fillId="0" borderId="34" xfId="0" applyNumberFormat="1" applyFont="1" applyFill="1" applyBorder="1" applyAlignment="1">
      <alignment horizontal="center" vertical="center"/>
    </xf>
    <xf numFmtId="0" fontId="15" fillId="10" borderId="12" xfId="0" applyFont="1" applyFill="1" applyBorder="1" applyAlignment="1">
      <alignment vertical="center"/>
    </xf>
    <xf numFmtId="0" fontId="15" fillId="10" borderId="32" xfId="0" applyFont="1" applyFill="1" applyBorder="1" applyAlignment="1">
      <alignment vertical="center"/>
    </xf>
    <xf numFmtId="0" fontId="15" fillId="10" borderId="33" xfId="0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0" fillId="0" borderId="0" xfId="0" applyAlignment="1">
      <alignment vertical="center"/>
    </xf>
    <xf numFmtId="0" fontId="15" fillId="10" borderId="27" xfId="0" applyFont="1" applyFill="1" applyBorder="1" applyAlignment="1">
      <alignment vertical="center"/>
    </xf>
    <xf numFmtId="0" fontId="15" fillId="10" borderId="28" xfId="0" applyFont="1" applyFill="1" applyBorder="1" applyAlignment="1">
      <alignment vertical="center"/>
    </xf>
    <xf numFmtId="0" fontId="15" fillId="10" borderId="29" xfId="0" applyFont="1" applyFill="1" applyBorder="1" applyAlignment="1">
      <alignment vertical="center"/>
    </xf>
    <xf numFmtId="0" fontId="0" fillId="0" borderId="40" xfId="0" applyBorder="1"/>
    <xf numFmtId="0" fontId="26" fillId="9" borderId="3" xfId="0" applyFont="1" applyFill="1" applyBorder="1" applyAlignment="1">
      <alignment horizontal="center"/>
    </xf>
    <xf numFmtId="0" fontId="29" fillId="5" borderId="18" xfId="0" applyFont="1" applyFill="1" applyBorder="1" applyAlignment="1">
      <alignment vertical="center"/>
    </xf>
    <xf numFmtId="0" fontId="29" fillId="5" borderId="22" xfId="0" applyFont="1" applyFill="1" applyBorder="1" applyAlignment="1">
      <alignment vertical="center"/>
    </xf>
    <xf numFmtId="0" fontId="29" fillId="5" borderId="40" xfId="0" applyFont="1" applyFill="1" applyBorder="1" applyAlignment="1">
      <alignment vertical="center"/>
    </xf>
    <xf numFmtId="0" fontId="15" fillId="5" borderId="40" xfId="0" applyFont="1" applyFill="1" applyBorder="1" applyAlignment="1">
      <alignment vertical="center"/>
    </xf>
    <xf numFmtId="0" fontId="15" fillId="5" borderId="22" xfId="0" applyFont="1" applyFill="1" applyBorder="1" applyAlignment="1">
      <alignment vertical="center"/>
    </xf>
    <xf numFmtId="20" fontId="25" fillId="12" borderId="42" xfId="0" applyNumberFormat="1" applyFont="1" applyFill="1" applyBorder="1" applyAlignment="1">
      <alignment horizontal="center" vertical="center"/>
    </xf>
    <xf numFmtId="20" fontId="25" fillId="12" borderId="34" xfId="0" applyNumberFormat="1" applyFont="1" applyFill="1" applyBorder="1" applyAlignment="1">
      <alignment horizontal="center" vertical="center"/>
    </xf>
    <xf numFmtId="0" fontId="28" fillId="5" borderId="22" xfId="0" applyFont="1" applyFill="1" applyBorder="1"/>
    <xf numFmtId="0" fontId="5" fillId="0" borderId="9" xfId="0" quotePrefix="1" applyFont="1" applyFill="1" applyBorder="1" applyAlignment="1" applyProtection="1">
      <alignment horizontal="center"/>
    </xf>
    <xf numFmtId="0" fontId="19" fillId="0" borderId="21" xfId="0" quotePrefix="1" applyFont="1" applyFill="1" applyBorder="1" applyAlignment="1">
      <alignment horizontal="center"/>
    </xf>
    <xf numFmtId="0" fontId="5" fillId="0" borderId="10" xfId="0" quotePrefix="1" applyFont="1" applyFill="1" applyBorder="1" applyAlignment="1" applyProtection="1">
      <alignment horizontal="center"/>
    </xf>
    <xf numFmtId="0" fontId="0" fillId="0" borderId="18" xfId="0" applyBorder="1"/>
    <xf numFmtId="0" fontId="15" fillId="0" borderId="27" xfId="0" applyFont="1" applyFill="1" applyBorder="1" applyAlignment="1">
      <alignment vertical="center"/>
    </xf>
    <xf numFmtId="0" fontId="15" fillId="0" borderId="28" xfId="0" applyFont="1" applyFill="1" applyBorder="1" applyAlignment="1">
      <alignment vertical="center"/>
    </xf>
    <xf numFmtId="0" fontId="15" fillId="0" borderId="29" xfId="0" applyFont="1" applyFill="1" applyBorder="1" applyAlignment="1">
      <alignment vertical="center"/>
    </xf>
    <xf numFmtId="0" fontId="15" fillId="0" borderId="22" xfId="0" applyFont="1" applyFill="1" applyBorder="1" applyAlignment="1">
      <alignment vertical="center"/>
    </xf>
    <xf numFmtId="0" fontId="15" fillId="0" borderId="18" xfId="0" applyFont="1" applyFill="1" applyBorder="1" applyAlignment="1">
      <alignment vertical="center"/>
    </xf>
    <xf numFmtId="0" fontId="15" fillId="0" borderId="40" xfId="0" applyFont="1" applyFill="1" applyBorder="1" applyAlignment="1">
      <alignment vertical="center"/>
    </xf>
    <xf numFmtId="0" fontId="0" fillId="0" borderId="40" xfId="0" applyFill="1" applyBorder="1"/>
    <xf numFmtId="0" fontId="15" fillId="0" borderId="12" xfId="0" applyFont="1" applyFill="1" applyBorder="1" applyAlignment="1">
      <alignment vertical="center"/>
    </xf>
    <xf numFmtId="0" fontId="15" fillId="0" borderId="32" xfId="0" applyFont="1" applyFill="1" applyBorder="1" applyAlignment="1">
      <alignment vertical="center"/>
    </xf>
    <xf numFmtId="0" fontId="15" fillId="0" borderId="33" xfId="0" applyFont="1" applyFill="1" applyBorder="1" applyAlignment="1">
      <alignment vertical="center"/>
    </xf>
    <xf numFmtId="0" fontId="26" fillId="9" borderId="1" xfId="0" applyFont="1" applyFill="1" applyBorder="1" applyAlignment="1">
      <alignment horizontal="center"/>
    </xf>
    <xf numFmtId="0" fontId="15" fillId="5" borderId="18" xfId="0" applyFont="1" applyFill="1" applyBorder="1" applyAlignment="1">
      <alignment vertical="center"/>
    </xf>
    <xf numFmtId="0" fontId="29" fillId="0" borderId="2" xfId="0" applyFont="1" applyFill="1" applyBorder="1" applyAlignment="1">
      <alignment horizontal="center"/>
    </xf>
    <xf numFmtId="0" fontId="0" fillId="0" borderId="22" xfId="0" applyBorder="1"/>
    <xf numFmtId="0" fontId="3" fillId="0" borderId="0" xfId="0" applyFont="1" applyAlignment="1">
      <alignment horizontal="center"/>
    </xf>
    <xf numFmtId="0" fontId="6" fillId="5" borderId="22" xfId="0" applyFont="1" applyFill="1" applyBorder="1"/>
    <xf numFmtId="0" fontId="6" fillId="0" borderId="12" xfId="0" applyFont="1" applyFill="1" applyBorder="1"/>
    <xf numFmtId="0" fontId="11" fillId="0" borderId="13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0" fontId="7" fillId="0" borderId="13" xfId="0" quotePrefix="1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6" fillId="0" borderId="13" xfId="0" quotePrefix="1" applyFont="1" applyFill="1" applyBorder="1" applyAlignment="1">
      <alignment horizontal="center"/>
    </xf>
    <xf numFmtId="0" fontId="5" fillId="0" borderId="16" xfId="0" applyFont="1" applyFill="1" applyBorder="1" applyAlignment="1" applyProtection="1">
      <alignment horizontal="center"/>
    </xf>
    <xf numFmtId="0" fontId="3" fillId="14" borderId="46" xfId="0" applyFont="1" applyFill="1" applyBorder="1" applyAlignment="1">
      <alignment horizontal="center"/>
    </xf>
    <xf numFmtId="0" fontId="3" fillId="14" borderId="47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5" fillId="0" borderId="16" xfId="0" quotePrefix="1" applyFont="1" applyFill="1" applyBorder="1" applyAlignment="1" applyProtection="1">
      <alignment horizontal="center"/>
    </xf>
    <xf numFmtId="0" fontId="19" fillId="0" borderId="31" xfId="0" applyFont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5" fillId="0" borderId="14" xfId="0" quotePrefix="1" applyFont="1" applyFill="1" applyBorder="1" applyAlignment="1" applyProtection="1">
      <alignment horizontal="center"/>
    </xf>
    <xf numFmtId="0" fontId="19" fillId="0" borderId="47" xfId="0" quotePrefix="1" applyFont="1" applyFill="1" applyBorder="1" applyAlignment="1">
      <alignment horizontal="center"/>
    </xf>
    <xf numFmtId="20" fontId="25" fillId="15" borderId="42" xfId="0" applyNumberFormat="1" applyFont="1" applyFill="1" applyBorder="1" applyAlignment="1">
      <alignment horizontal="center" vertical="center"/>
    </xf>
    <xf numFmtId="20" fontId="25" fillId="15" borderId="34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9" fillId="5" borderId="33" xfId="0" applyFont="1" applyFill="1" applyBorder="1" applyAlignment="1">
      <alignment vertical="center"/>
    </xf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4" fillId="0" borderId="24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30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24" fillId="8" borderId="20" xfId="0" applyFont="1" applyFill="1" applyBorder="1" applyAlignment="1">
      <alignment horizontal="center" vertical="center"/>
    </xf>
    <xf numFmtId="0" fontId="24" fillId="8" borderId="24" xfId="0" applyFont="1" applyFill="1" applyBorder="1" applyAlignment="1">
      <alignment horizontal="center" vertical="center"/>
    </xf>
    <xf numFmtId="0" fontId="24" fillId="8" borderId="31" xfId="0" applyFont="1" applyFill="1" applyBorder="1" applyAlignment="1">
      <alignment horizontal="center" vertical="center"/>
    </xf>
    <xf numFmtId="0" fontId="24" fillId="8" borderId="25" xfId="0" applyFont="1" applyFill="1" applyBorder="1" applyAlignment="1">
      <alignment horizontal="center" vertical="center"/>
    </xf>
    <xf numFmtId="0" fontId="24" fillId="8" borderId="17" xfId="0" applyFont="1" applyFill="1" applyBorder="1" applyAlignment="1">
      <alignment horizontal="center" vertical="center"/>
    </xf>
    <xf numFmtId="0" fontId="17" fillId="5" borderId="30" xfId="0" applyFont="1" applyFill="1" applyBorder="1" applyAlignment="1">
      <alignment horizontal="center" vertical="center" wrapText="1"/>
    </xf>
    <xf numFmtId="0" fontId="17" fillId="5" borderId="24" xfId="0" applyFont="1" applyFill="1" applyBorder="1" applyAlignment="1">
      <alignment horizontal="center" vertical="center" wrapText="1"/>
    </xf>
    <xf numFmtId="0" fontId="17" fillId="5" borderId="31" xfId="0" applyFont="1" applyFill="1" applyBorder="1" applyAlignment="1">
      <alignment horizontal="center" vertical="center" wrapText="1"/>
    </xf>
    <xf numFmtId="0" fontId="17" fillId="5" borderId="26" xfId="0" applyFont="1" applyFill="1" applyBorder="1" applyAlignment="1">
      <alignment horizontal="center" vertical="center" wrapText="1"/>
    </xf>
    <xf numFmtId="0" fontId="17" fillId="5" borderId="25" xfId="0" applyFont="1" applyFill="1" applyBorder="1" applyAlignment="1">
      <alignment horizontal="center" vertical="center" wrapText="1"/>
    </xf>
    <xf numFmtId="0" fontId="17" fillId="5" borderId="17" xfId="0" applyFont="1" applyFill="1" applyBorder="1" applyAlignment="1">
      <alignment horizontal="center" vertical="center" wrapText="1"/>
    </xf>
    <xf numFmtId="0" fontId="24" fillId="8" borderId="23" xfId="0" applyFont="1" applyFill="1" applyBorder="1" applyAlignment="1">
      <alignment horizontal="center" vertical="center"/>
    </xf>
    <xf numFmtId="0" fontId="24" fillId="8" borderId="3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1" fillId="6" borderId="20" xfId="0" applyFont="1" applyFill="1" applyBorder="1" applyAlignment="1">
      <alignment horizontal="center"/>
    </xf>
    <xf numFmtId="0" fontId="21" fillId="6" borderId="23" xfId="0" applyFont="1" applyFill="1" applyBorder="1" applyAlignment="1">
      <alignment horizontal="center"/>
    </xf>
    <xf numFmtId="0" fontId="21" fillId="6" borderId="3" xfId="0" applyFont="1" applyFill="1" applyBorder="1" applyAlignment="1">
      <alignment horizontal="center"/>
    </xf>
    <xf numFmtId="0" fontId="22" fillId="7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4" fillId="11" borderId="20" xfId="0" applyFont="1" applyFill="1" applyBorder="1" applyAlignment="1">
      <alignment horizontal="center" vertical="center"/>
    </xf>
    <xf numFmtId="0" fontId="24" fillId="11" borderId="25" xfId="0" applyFont="1" applyFill="1" applyBorder="1" applyAlignment="1">
      <alignment horizontal="center" vertical="center"/>
    </xf>
    <xf numFmtId="0" fontId="24" fillId="11" borderId="17" xfId="0" applyFont="1" applyFill="1" applyBorder="1" applyAlignment="1">
      <alignment horizontal="center" vertical="center"/>
    </xf>
    <xf numFmtId="0" fontId="24" fillId="11" borderId="0" xfId="0" applyFont="1" applyFill="1" applyBorder="1" applyAlignment="1">
      <alignment horizontal="center" vertical="center"/>
    </xf>
    <xf numFmtId="0" fontId="24" fillId="11" borderId="43" xfId="0" applyFont="1" applyFill="1" applyBorder="1" applyAlignment="1">
      <alignment horizontal="center" vertical="center"/>
    </xf>
    <xf numFmtId="0" fontId="24" fillId="8" borderId="0" xfId="0" applyFont="1" applyFill="1" applyBorder="1" applyAlignment="1">
      <alignment horizontal="center" vertical="center"/>
    </xf>
    <xf numFmtId="0" fontId="24" fillId="8" borderId="4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3" fillId="4" borderId="20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33" fillId="13" borderId="20" xfId="0" applyFont="1" applyFill="1" applyBorder="1" applyAlignment="1">
      <alignment horizontal="center" vertical="center"/>
    </xf>
    <xf numFmtId="0" fontId="33" fillId="13" borderId="23" xfId="0" applyFont="1" applyFill="1" applyBorder="1" applyAlignment="1">
      <alignment horizontal="center" vertical="center"/>
    </xf>
    <xf numFmtId="0" fontId="33" fillId="13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20" fontId="25" fillId="15" borderId="45" xfId="0" applyNumberFormat="1" applyFont="1" applyFill="1" applyBorder="1" applyAlignment="1">
      <alignment horizontal="center" vertical="center"/>
    </xf>
    <xf numFmtId="20" fontId="25" fillId="15" borderId="44" xfId="0" applyNumberFormat="1" applyFont="1" applyFill="1" applyBorder="1" applyAlignment="1">
      <alignment horizontal="center" vertical="center"/>
    </xf>
    <xf numFmtId="0" fontId="19" fillId="5" borderId="21" xfId="0" applyFont="1" applyFill="1" applyBorder="1" applyAlignment="1">
      <alignment horizontal="center"/>
    </xf>
    <xf numFmtId="0" fontId="6" fillId="0" borderId="13" xfId="0" quotePrefix="1" applyFont="1" applyFill="1" applyBorder="1" applyAlignment="1" applyProtection="1">
      <alignment horizontal="center"/>
    </xf>
    <xf numFmtId="0" fontId="34" fillId="9" borderId="2" xfId="0" applyFont="1" applyFill="1" applyBorder="1" applyAlignment="1" applyProtection="1">
      <alignment horizontal="center"/>
    </xf>
    <xf numFmtId="0" fontId="3" fillId="0" borderId="47" xfId="0" applyFont="1" applyFill="1" applyBorder="1" applyAlignment="1">
      <alignment horizontal="center"/>
    </xf>
    <xf numFmtId="0" fontId="28" fillId="5" borderId="12" xfId="0" applyFont="1" applyFill="1" applyBorder="1"/>
    <xf numFmtId="0" fontId="34" fillId="5" borderId="2" xfId="0" applyFont="1" applyFill="1" applyBorder="1" applyAlignment="1" applyProtection="1">
      <alignment horizontal="center"/>
    </xf>
  </cellXfs>
  <cellStyles count="2">
    <cellStyle name="Excel Built-in Normal" xfId="1"/>
    <cellStyle name="Normal" xfId="0" builtinId="0"/>
  </cellStyles>
  <dxfs count="482"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  <dxf>
      <font>
        <color rgb="FF9C0006"/>
      </font>
    </dxf>
    <dxf>
      <fill>
        <patternFill>
          <bgColor rgb="FF00B05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79"/>
  <sheetViews>
    <sheetView tabSelected="1" zoomScale="70" zoomScaleNormal="70" workbookViewId="0">
      <selection sqref="A1:L1"/>
    </sheetView>
  </sheetViews>
  <sheetFormatPr baseColWidth="10" defaultRowHeight="19.5"/>
  <cols>
    <col min="1" max="1" width="37.7109375" style="35" bestFit="1" customWidth="1"/>
    <col min="2" max="2" width="9.7109375" style="35" customWidth="1"/>
    <col min="3" max="10" width="6.7109375" style="49" customWidth="1"/>
    <col min="11" max="11" width="6.28515625" style="35" customWidth="1"/>
    <col min="12" max="12" width="8.28515625" style="35" customWidth="1"/>
    <col min="13" max="13" width="7.140625" style="50" customWidth="1"/>
    <col min="14" max="14" width="12.85546875" style="35" hidden="1" customWidth="1"/>
    <col min="15" max="15" width="11.42578125" style="1" customWidth="1"/>
    <col min="16" max="16384" width="11.42578125" style="1"/>
  </cols>
  <sheetData>
    <row r="1" spans="1:61" ht="30.75">
      <c r="A1" s="141" t="s">
        <v>6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39"/>
      <c r="N1" s="1"/>
    </row>
    <row r="2" spans="1:61" ht="30.75">
      <c r="A2" s="141" t="s">
        <v>7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39"/>
      <c r="N2" s="1"/>
    </row>
    <row r="3" spans="1:6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39"/>
      <c r="N3" s="1"/>
    </row>
    <row r="4" spans="1:61" ht="25.5">
      <c r="A4" s="142" t="s">
        <v>76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39"/>
      <c r="N4" s="1"/>
    </row>
    <row r="5" spans="1:61" ht="25.5">
      <c r="A5" s="142" t="s">
        <v>77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39"/>
      <c r="N5" s="1"/>
    </row>
    <row r="6" spans="1:61" ht="37.5">
      <c r="A6" s="143" t="s">
        <v>11</v>
      </c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39"/>
      <c r="N6" s="1"/>
    </row>
    <row r="7" spans="1:61" ht="2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39"/>
      <c r="N7" s="1"/>
    </row>
    <row r="8" spans="1:61">
      <c r="A8" s="144" t="s">
        <v>19</v>
      </c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39"/>
      <c r="N8" s="1"/>
    </row>
    <row r="9" spans="1:61">
      <c r="A9" s="145" t="s">
        <v>245</v>
      </c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39"/>
      <c r="N9" s="1"/>
    </row>
    <row r="10" spans="1:61" ht="20.25" thickBot="1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39"/>
      <c r="N10" s="1"/>
    </row>
    <row r="11" spans="1:61" ht="20.25" thickBot="1">
      <c r="A11" s="138" t="s">
        <v>41</v>
      </c>
      <c r="B11" s="139"/>
      <c r="C11" s="139"/>
      <c r="D11" s="139"/>
      <c r="E11" s="139"/>
      <c r="F11" s="139"/>
      <c r="G11" s="139"/>
      <c r="H11" s="139"/>
      <c r="I11" s="139"/>
      <c r="J11" s="139"/>
      <c r="K11" s="139"/>
      <c r="L11" s="140"/>
      <c r="M11" s="129"/>
      <c r="N11" s="1"/>
    </row>
    <row r="12" spans="1:61" s="3" customFormat="1" ht="20.25" thickBot="1">
      <c r="A12" s="4" t="s">
        <v>0</v>
      </c>
      <c r="B12" s="5" t="s">
        <v>10</v>
      </c>
      <c r="C12" s="4" t="s">
        <v>1</v>
      </c>
      <c r="D12" s="4" t="s">
        <v>2</v>
      </c>
      <c r="E12" s="4" t="s">
        <v>3</v>
      </c>
      <c r="F12" s="4" t="s">
        <v>4</v>
      </c>
      <c r="G12" s="4" t="s">
        <v>5</v>
      </c>
      <c r="H12" s="4" t="s">
        <v>2</v>
      </c>
      <c r="I12" s="4" t="s">
        <v>3</v>
      </c>
      <c r="J12" s="4" t="s">
        <v>4</v>
      </c>
      <c r="K12" s="4" t="s">
        <v>5</v>
      </c>
      <c r="L12" s="38" t="s">
        <v>12</v>
      </c>
      <c r="M12" s="40" t="s">
        <v>35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</row>
    <row r="13" spans="1:61">
      <c r="A13" s="61" t="s">
        <v>263</v>
      </c>
      <c r="B13" s="55" t="s">
        <v>25</v>
      </c>
      <c r="C13" s="56">
        <v>5</v>
      </c>
      <c r="D13" s="44">
        <v>36</v>
      </c>
      <c r="E13" s="44">
        <v>41</v>
      </c>
      <c r="F13" s="45">
        <f>SUM(D13+E13)</f>
        <v>77</v>
      </c>
      <c r="G13" s="46">
        <f>(F13-C13)</f>
        <v>72</v>
      </c>
      <c r="H13" s="44">
        <v>36</v>
      </c>
      <c r="I13" s="45">
        <v>40</v>
      </c>
      <c r="J13" s="45">
        <f>SUM(H13:I13)</f>
        <v>76</v>
      </c>
      <c r="K13" s="47">
        <f>+(J13-C13)</f>
        <v>71</v>
      </c>
      <c r="L13" s="70">
        <f>SUM(G13+K13)</f>
        <v>143</v>
      </c>
      <c r="M13" s="48">
        <f>(F13+J13)</f>
        <v>153</v>
      </c>
      <c r="N13" s="62">
        <v>37347</v>
      </c>
    </row>
    <row r="14" spans="1:61">
      <c r="A14" s="114" t="s">
        <v>253</v>
      </c>
      <c r="B14" s="55" t="s">
        <v>23</v>
      </c>
      <c r="C14" s="56">
        <v>2</v>
      </c>
      <c r="D14" s="44">
        <v>34</v>
      </c>
      <c r="E14" s="44">
        <v>38</v>
      </c>
      <c r="F14" s="60">
        <f>SUM(D14+E14)</f>
        <v>72</v>
      </c>
      <c r="G14" s="46">
        <f>(F14-C14)</f>
        <v>70</v>
      </c>
      <c r="H14" s="44">
        <v>36</v>
      </c>
      <c r="I14" s="45">
        <v>39</v>
      </c>
      <c r="J14" s="60">
        <f>SUM(H14:I14)</f>
        <v>75</v>
      </c>
      <c r="K14" s="47">
        <f>+(J14-C14)</f>
        <v>73</v>
      </c>
      <c r="L14" s="70">
        <f>SUM(G14+K14)</f>
        <v>143</v>
      </c>
      <c r="M14" s="209">
        <f>(F14+J14)</f>
        <v>147</v>
      </c>
      <c r="N14" s="62">
        <v>38071</v>
      </c>
    </row>
    <row r="15" spans="1:61">
      <c r="A15" s="61" t="s">
        <v>288</v>
      </c>
      <c r="B15" s="55" t="s">
        <v>28</v>
      </c>
      <c r="C15" s="56">
        <v>8</v>
      </c>
      <c r="D15" s="44">
        <v>41</v>
      </c>
      <c r="E15" s="44">
        <v>36</v>
      </c>
      <c r="F15" s="45">
        <f>SUM(D15+E15)</f>
        <v>77</v>
      </c>
      <c r="G15" s="46">
        <f>(F15-C15)</f>
        <v>69</v>
      </c>
      <c r="H15" s="44">
        <v>38</v>
      </c>
      <c r="I15" s="45">
        <v>44</v>
      </c>
      <c r="J15" s="45">
        <f>SUM(H15:I15)</f>
        <v>82</v>
      </c>
      <c r="K15" s="47">
        <f>+(J15-C15)</f>
        <v>74</v>
      </c>
      <c r="L15" s="70">
        <f>SUM(G15+K15)</f>
        <v>143</v>
      </c>
      <c r="M15" s="48">
        <f>(F15+J15)</f>
        <v>159</v>
      </c>
      <c r="N15" s="62">
        <v>24009</v>
      </c>
    </row>
    <row r="16" spans="1:61">
      <c r="A16" s="61" t="s">
        <v>283</v>
      </c>
      <c r="B16" s="55" t="s">
        <v>267</v>
      </c>
      <c r="C16" s="56">
        <v>8</v>
      </c>
      <c r="D16" s="44">
        <v>37</v>
      </c>
      <c r="E16" s="44">
        <v>40</v>
      </c>
      <c r="F16" s="45">
        <f>SUM(D16+E16)</f>
        <v>77</v>
      </c>
      <c r="G16" s="46">
        <f>(F16-C16)</f>
        <v>69</v>
      </c>
      <c r="H16" s="44">
        <v>43</v>
      </c>
      <c r="I16" s="45">
        <v>39</v>
      </c>
      <c r="J16" s="45">
        <f>SUM(H16:I16)</f>
        <v>82</v>
      </c>
      <c r="K16" s="47">
        <f>+(J16-C16)</f>
        <v>74</v>
      </c>
      <c r="L16" s="70">
        <f>SUM(G16+K16)</f>
        <v>143</v>
      </c>
      <c r="M16" s="48">
        <f>(F16+J16)</f>
        <v>159</v>
      </c>
      <c r="N16" s="62">
        <v>30559</v>
      </c>
    </row>
    <row r="17" spans="1:14">
      <c r="A17" s="61" t="s">
        <v>118</v>
      </c>
      <c r="B17" s="55" t="s">
        <v>23</v>
      </c>
      <c r="C17" s="56">
        <v>4</v>
      </c>
      <c r="D17" s="44">
        <v>38</v>
      </c>
      <c r="E17" s="44">
        <v>40</v>
      </c>
      <c r="F17" s="45">
        <f>SUM(D17+E17)</f>
        <v>78</v>
      </c>
      <c r="G17" s="46">
        <f>(F17-C17)</f>
        <v>74</v>
      </c>
      <c r="H17" s="44">
        <v>36</v>
      </c>
      <c r="I17" s="45">
        <v>38</v>
      </c>
      <c r="J17" s="45">
        <f>SUM(H17:I17)</f>
        <v>74</v>
      </c>
      <c r="K17" s="47">
        <f>+(J17-C17)</f>
        <v>70</v>
      </c>
      <c r="L17" s="70">
        <f>SUM(G17+K17)</f>
        <v>144</v>
      </c>
      <c r="M17" s="48">
        <f>(F17+J17)</f>
        <v>152</v>
      </c>
      <c r="N17" s="62">
        <v>27857</v>
      </c>
    </row>
    <row r="18" spans="1:14">
      <c r="A18" s="114" t="s">
        <v>125</v>
      </c>
      <c r="B18" s="55" t="s">
        <v>252</v>
      </c>
      <c r="C18" s="56">
        <v>2</v>
      </c>
      <c r="D18" s="44">
        <v>36</v>
      </c>
      <c r="E18" s="44">
        <v>36</v>
      </c>
      <c r="F18" s="60">
        <f>SUM(D18+E18)</f>
        <v>72</v>
      </c>
      <c r="G18" s="46">
        <f>(F18-C18)</f>
        <v>70</v>
      </c>
      <c r="H18" s="44">
        <v>38</v>
      </c>
      <c r="I18" s="45">
        <v>38</v>
      </c>
      <c r="J18" s="45">
        <f>SUM(H18:I18)</f>
        <v>76</v>
      </c>
      <c r="K18" s="47">
        <f>+(J18-C18)</f>
        <v>74</v>
      </c>
      <c r="L18" s="70">
        <f>SUM(G18+K18)</f>
        <v>144</v>
      </c>
      <c r="M18" s="48">
        <f>(F18+J18)</f>
        <v>148</v>
      </c>
      <c r="N18" s="62">
        <v>28168</v>
      </c>
    </row>
    <row r="19" spans="1:14">
      <c r="A19" s="61" t="s">
        <v>201</v>
      </c>
      <c r="B19" s="55" t="s">
        <v>273</v>
      </c>
      <c r="C19" s="56">
        <v>8</v>
      </c>
      <c r="D19" s="44">
        <v>39</v>
      </c>
      <c r="E19" s="44">
        <v>41</v>
      </c>
      <c r="F19" s="45">
        <f>SUM(D19+E19)</f>
        <v>80</v>
      </c>
      <c r="G19" s="46">
        <f>(F19-C19)</f>
        <v>72</v>
      </c>
      <c r="H19" s="44">
        <v>42</v>
      </c>
      <c r="I19" s="45">
        <v>39</v>
      </c>
      <c r="J19" s="45">
        <f>SUM(H19:I19)</f>
        <v>81</v>
      </c>
      <c r="K19" s="47">
        <f>+(J19-C19)</f>
        <v>73</v>
      </c>
      <c r="L19" s="70">
        <f>SUM(G19+K19)</f>
        <v>145</v>
      </c>
      <c r="M19" s="48">
        <f>(F19+J19)</f>
        <v>161</v>
      </c>
      <c r="N19" s="62">
        <v>25455</v>
      </c>
    </row>
    <row r="20" spans="1:14">
      <c r="A20" s="61" t="s">
        <v>286</v>
      </c>
      <c r="B20" s="55" t="s">
        <v>267</v>
      </c>
      <c r="C20" s="56">
        <v>8</v>
      </c>
      <c r="D20" s="44">
        <v>40</v>
      </c>
      <c r="E20" s="44">
        <v>39</v>
      </c>
      <c r="F20" s="45">
        <f>SUM(D20+E20)</f>
        <v>79</v>
      </c>
      <c r="G20" s="46">
        <f>(F20-C20)</f>
        <v>71</v>
      </c>
      <c r="H20" s="44">
        <v>40</v>
      </c>
      <c r="I20" s="45">
        <v>42</v>
      </c>
      <c r="J20" s="45">
        <f>SUM(H20:I20)</f>
        <v>82</v>
      </c>
      <c r="K20" s="47">
        <f>+(J20-C20)</f>
        <v>74</v>
      </c>
      <c r="L20" s="70">
        <f>SUM(G20+K20)</f>
        <v>145</v>
      </c>
      <c r="M20" s="48">
        <f>(F20+J20)</f>
        <v>161</v>
      </c>
      <c r="N20" s="62">
        <v>27479</v>
      </c>
    </row>
    <row r="21" spans="1:14">
      <c r="A21" s="114" t="s">
        <v>247</v>
      </c>
      <c r="B21" s="55" t="s">
        <v>25</v>
      </c>
      <c r="C21" s="56">
        <v>0</v>
      </c>
      <c r="D21" s="44">
        <v>37</v>
      </c>
      <c r="E21" s="44">
        <v>34</v>
      </c>
      <c r="F21" s="60">
        <f>SUM(D21+E21)</f>
        <v>71</v>
      </c>
      <c r="G21" s="46">
        <f>(F21-C21)</f>
        <v>71</v>
      </c>
      <c r="H21" s="44">
        <v>40</v>
      </c>
      <c r="I21" s="45">
        <v>35</v>
      </c>
      <c r="J21" s="60">
        <f>SUM(H21:I21)</f>
        <v>75</v>
      </c>
      <c r="K21" s="47">
        <f>+(J21-C21)</f>
        <v>75</v>
      </c>
      <c r="L21" s="70">
        <f>SUM(G21+K21)</f>
        <v>146</v>
      </c>
      <c r="M21" s="209">
        <f>(F21+J21)</f>
        <v>146</v>
      </c>
      <c r="N21" s="62">
        <v>27448</v>
      </c>
    </row>
    <row r="22" spans="1:14">
      <c r="A22" s="61" t="s">
        <v>272</v>
      </c>
      <c r="B22" s="55" t="s">
        <v>273</v>
      </c>
      <c r="C22" s="56">
        <v>6</v>
      </c>
      <c r="D22" s="44">
        <v>40</v>
      </c>
      <c r="E22" s="44">
        <v>41</v>
      </c>
      <c r="F22" s="45">
        <f>SUM(D22+E22)</f>
        <v>81</v>
      </c>
      <c r="G22" s="46">
        <f>(F22-C22)</f>
        <v>75</v>
      </c>
      <c r="H22" s="44">
        <v>39</v>
      </c>
      <c r="I22" s="45">
        <v>39</v>
      </c>
      <c r="J22" s="45">
        <f>SUM(H22:I22)</f>
        <v>78</v>
      </c>
      <c r="K22" s="47">
        <f>+(J22-C22)</f>
        <v>72</v>
      </c>
      <c r="L22" s="70">
        <f>SUM(G22+K22)</f>
        <v>147</v>
      </c>
      <c r="M22" s="48">
        <f>(F22+J22)</f>
        <v>159</v>
      </c>
      <c r="N22" s="62">
        <v>28522</v>
      </c>
    </row>
    <row r="23" spans="1:14">
      <c r="A23" s="61" t="s">
        <v>33</v>
      </c>
      <c r="B23" s="55" t="s">
        <v>26</v>
      </c>
      <c r="C23" s="56">
        <v>2</v>
      </c>
      <c r="D23" s="44">
        <v>38</v>
      </c>
      <c r="E23" s="44">
        <v>37</v>
      </c>
      <c r="F23" s="45">
        <f>SUM(D23+E23)</f>
        <v>75</v>
      </c>
      <c r="G23" s="46">
        <f>(F23-C23)</f>
        <v>73</v>
      </c>
      <c r="H23" s="44">
        <v>38</v>
      </c>
      <c r="I23" s="45">
        <v>39</v>
      </c>
      <c r="J23" s="45">
        <f>SUM(H23:I23)</f>
        <v>77</v>
      </c>
      <c r="K23" s="47">
        <f>+(J23-C23)</f>
        <v>75</v>
      </c>
      <c r="L23" s="70">
        <f>SUM(G23+K23)</f>
        <v>148</v>
      </c>
      <c r="M23" s="48">
        <f>(F23+J23)</f>
        <v>152</v>
      </c>
      <c r="N23" s="62">
        <v>25144</v>
      </c>
    </row>
    <row r="24" spans="1:14">
      <c r="A24" s="114" t="s">
        <v>32</v>
      </c>
      <c r="B24" s="55" t="s">
        <v>23</v>
      </c>
      <c r="C24" s="56">
        <v>1</v>
      </c>
      <c r="D24" s="44">
        <v>36</v>
      </c>
      <c r="E24" s="44">
        <v>38</v>
      </c>
      <c r="F24" s="60">
        <f>SUM(D24+E24)</f>
        <v>74</v>
      </c>
      <c r="G24" s="46">
        <f>(F24-C24)</f>
        <v>73</v>
      </c>
      <c r="H24" s="44">
        <v>39</v>
      </c>
      <c r="I24" s="45">
        <v>37</v>
      </c>
      <c r="J24" s="45">
        <f>SUM(H24:I24)</f>
        <v>76</v>
      </c>
      <c r="K24" s="47">
        <f>+(J24-C24)</f>
        <v>75</v>
      </c>
      <c r="L24" s="70">
        <f>SUM(G24+K24)</f>
        <v>148</v>
      </c>
      <c r="M24" s="48">
        <f>(F24+J24)</f>
        <v>150</v>
      </c>
      <c r="N24" s="62">
        <v>26822</v>
      </c>
    </row>
    <row r="25" spans="1:14">
      <c r="A25" s="61" t="s">
        <v>115</v>
      </c>
      <c r="B25" s="55" t="s">
        <v>23</v>
      </c>
      <c r="C25" s="56">
        <v>5</v>
      </c>
      <c r="D25" s="44">
        <v>39</v>
      </c>
      <c r="E25" s="44">
        <v>38</v>
      </c>
      <c r="F25" s="45">
        <f>SUM(D25+E25)</f>
        <v>77</v>
      </c>
      <c r="G25" s="46">
        <f>(F25-C25)</f>
        <v>72</v>
      </c>
      <c r="H25" s="44">
        <v>38</v>
      </c>
      <c r="I25" s="45">
        <v>43</v>
      </c>
      <c r="J25" s="45">
        <f>SUM(H25:I25)</f>
        <v>81</v>
      </c>
      <c r="K25" s="47">
        <f>+(J25-C25)</f>
        <v>76</v>
      </c>
      <c r="L25" s="70">
        <f>SUM(G25+K25)</f>
        <v>148</v>
      </c>
      <c r="M25" s="48">
        <f>(F25+J25)</f>
        <v>158</v>
      </c>
      <c r="N25" s="62">
        <v>30881</v>
      </c>
    </row>
    <row r="26" spans="1:14">
      <c r="A26" s="61" t="s">
        <v>403</v>
      </c>
      <c r="B26" s="55" t="s">
        <v>25</v>
      </c>
      <c r="C26" s="56">
        <v>9</v>
      </c>
      <c r="D26" s="44">
        <v>42</v>
      </c>
      <c r="E26" s="44">
        <v>39</v>
      </c>
      <c r="F26" s="45">
        <f>SUM(D26+E26)</f>
        <v>81</v>
      </c>
      <c r="G26" s="46">
        <f>(F26-C26)</f>
        <v>72</v>
      </c>
      <c r="H26" s="44">
        <v>42</v>
      </c>
      <c r="I26" s="45">
        <v>43</v>
      </c>
      <c r="J26" s="45">
        <f>SUM(H26:I26)</f>
        <v>85</v>
      </c>
      <c r="K26" s="47">
        <f>+(J26-C26)</f>
        <v>76</v>
      </c>
      <c r="L26" s="70">
        <f>SUM(G26+K26)</f>
        <v>148</v>
      </c>
      <c r="M26" s="48">
        <f>(F26+J26)</f>
        <v>166</v>
      </c>
      <c r="N26" s="62">
        <v>37832</v>
      </c>
    </row>
    <row r="27" spans="1:14">
      <c r="A27" s="114" t="s">
        <v>249</v>
      </c>
      <c r="B27" s="55" t="s">
        <v>21</v>
      </c>
      <c r="C27" s="56">
        <v>1</v>
      </c>
      <c r="D27" s="44">
        <v>38</v>
      </c>
      <c r="E27" s="44">
        <v>36</v>
      </c>
      <c r="F27" s="60">
        <f>SUM(D27+E27)</f>
        <v>74</v>
      </c>
      <c r="G27" s="46">
        <f>(F27-C27)</f>
        <v>73</v>
      </c>
      <c r="H27" s="44">
        <v>39</v>
      </c>
      <c r="I27" s="45">
        <v>38</v>
      </c>
      <c r="J27" s="45">
        <f>SUM(H27:I27)</f>
        <v>77</v>
      </c>
      <c r="K27" s="47">
        <f>+(J27-C27)</f>
        <v>76</v>
      </c>
      <c r="L27" s="70">
        <f>SUM(G27+K27)</f>
        <v>149</v>
      </c>
      <c r="M27" s="48">
        <f>(F27+J27)</f>
        <v>151</v>
      </c>
      <c r="N27" s="62">
        <v>37164</v>
      </c>
    </row>
    <row r="28" spans="1:14">
      <c r="A28" s="61" t="s">
        <v>264</v>
      </c>
      <c r="B28" s="55" t="s">
        <v>24</v>
      </c>
      <c r="C28" s="56">
        <v>5</v>
      </c>
      <c r="D28" s="44">
        <v>36</v>
      </c>
      <c r="E28" s="44">
        <v>42</v>
      </c>
      <c r="F28" s="45">
        <f>SUM(D28+E28)</f>
        <v>78</v>
      </c>
      <c r="G28" s="46">
        <f>(F28-C28)</f>
        <v>73</v>
      </c>
      <c r="H28" s="44">
        <v>39</v>
      </c>
      <c r="I28" s="45">
        <v>42</v>
      </c>
      <c r="J28" s="45">
        <f>SUM(H28:I28)</f>
        <v>81</v>
      </c>
      <c r="K28" s="47">
        <f>+(J28-C28)</f>
        <v>76</v>
      </c>
      <c r="L28" s="70">
        <f>SUM(G28+K28)</f>
        <v>149</v>
      </c>
      <c r="M28" s="48">
        <f>(F28+J28)</f>
        <v>159</v>
      </c>
      <c r="N28" s="62">
        <v>30725</v>
      </c>
    </row>
    <row r="29" spans="1:14">
      <c r="A29" s="114" t="s">
        <v>126</v>
      </c>
      <c r="B29" s="55" t="s">
        <v>252</v>
      </c>
      <c r="C29" s="56">
        <v>1</v>
      </c>
      <c r="D29" s="44">
        <v>36</v>
      </c>
      <c r="E29" s="44">
        <v>36</v>
      </c>
      <c r="F29" s="60">
        <f>SUM(D29+E29)</f>
        <v>72</v>
      </c>
      <c r="G29" s="46">
        <f>(F29-C29)</f>
        <v>71</v>
      </c>
      <c r="H29" s="44">
        <v>41</v>
      </c>
      <c r="I29" s="45">
        <v>38</v>
      </c>
      <c r="J29" s="45">
        <f>SUM(H29:I29)</f>
        <v>79</v>
      </c>
      <c r="K29" s="47">
        <f>+(J29-C29)</f>
        <v>78</v>
      </c>
      <c r="L29" s="70">
        <f>SUM(G29+K29)</f>
        <v>149</v>
      </c>
      <c r="M29" s="48">
        <f>(F29+J29)</f>
        <v>151</v>
      </c>
      <c r="N29" s="62">
        <v>31709</v>
      </c>
    </row>
    <row r="30" spans="1:14">
      <c r="A30" s="61" t="s">
        <v>269</v>
      </c>
      <c r="B30" s="55" t="s">
        <v>246</v>
      </c>
      <c r="C30" s="56">
        <v>5</v>
      </c>
      <c r="D30" s="44">
        <v>40</v>
      </c>
      <c r="E30" s="44">
        <v>38</v>
      </c>
      <c r="F30" s="45">
        <f>SUM(D30+E30)</f>
        <v>78</v>
      </c>
      <c r="G30" s="46">
        <f>(F30-C30)</f>
        <v>73</v>
      </c>
      <c r="H30" s="44">
        <v>38</v>
      </c>
      <c r="I30" s="45">
        <v>44</v>
      </c>
      <c r="J30" s="45">
        <f>SUM(H30:I30)</f>
        <v>82</v>
      </c>
      <c r="K30" s="47">
        <f>+(J30-C30)</f>
        <v>77</v>
      </c>
      <c r="L30" s="70">
        <f>SUM(G30+K30)</f>
        <v>150</v>
      </c>
      <c r="M30" s="48">
        <f>(F30+J30)</f>
        <v>160</v>
      </c>
      <c r="N30" s="62">
        <v>26606</v>
      </c>
    </row>
    <row r="31" spans="1:14">
      <c r="A31" s="114" t="s">
        <v>22</v>
      </c>
      <c r="B31" s="55" t="s">
        <v>23</v>
      </c>
      <c r="C31" s="56">
        <v>1</v>
      </c>
      <c r="D31" s="44">
        <v>37</v>
      </c>
      <c r="E31" s="44">
        <v>35</v>
      </c>
      <c r="F31" s="60">
        <f>SUM(D31+E31)</f>
        <v>72</v>
      </c>
      <c r="G31" s="46">
        <f>(F31-C31)</f>
        <v>71</v>
      </c>
      <c r="H31" s="44">
        <v>39</v>
      </c>
      <c r="I31" s="45">
        <v>41</v>
      </c>
      <c r="J31" s="45">
        <f>SUM(H31:I31)</f>
        <v>80</v>
      </c>
      <c r="K31" s="47">
        <f>+(J31-C31)</f>
        <v>79</v>
      </c>
      <c r="L31" s="70">
        <f>SUM(G31+K31)</f>
        <v>150</v>
      </c>
      <c r="M31" s="48">
        <f>(F31+J31)</f>
        <v>152</v>
      </c>
      <c r="N31" s="62">
        <v>26222</v>
      </c>
    </row>
    <row r="32" spans="1:14">
      <c r="A32" s="114" t="s">
        <v>256</v>
      </c>
      <c r="B32" s="55" t="s">
        <v>23</v>
      </c>
      <c r="C32" s="56">
        <v>3</v>
      </c>
      <c r="D32" s="44">
        <v>34</v>
      </c>
      <c r="E32" s="44">
        <v>39</v>
      </c>
      <c r="F32" s="60">
        <f>SUM(D32+E32)</f>
        <v>73</v>
      </c>
      <c r="G32" s="46">
        <f>(F32-C32)</f>
        <v>70</v>
      </c>
      <c r="H32" s="44">
        <v>44</v>
      </c>
      <c r="I32" s="45">
        <v>39</v>
      </c>
      <c r="J32" s="45">
        <f>SUM(H32:I32)</f>
        <v>83</v>
      </c>
      <c r="K32" s="47">
        <f>+(J32-C32)</f>
        <v>80</v>
      </c>
      <c r="L32" s="70">
        <f>SUM(G32+K32)</f>
        <v>150</v>
      </c>
      <c r="M32" s="48">
        <f>(F32+J32)</f>
        <v>156</v>
      </c>
      <c r="N32" s="62">
        <v>37691</v>
      </c>
    </row>
    <row r="33" spans="1:14">
      <c r="A33" s="61" t="s">
        <v>266</v>
      </c>
      <c r="B33" s="55" t="s">
        <v>267</v>
      </c>
      <c r="C33" s="56">
        <v>5</v>
      </c>
      <c r="D33" s="44">
        <v>43</v>
      </c>
      <c r="E33" s="44">
        <v>38</v>
      </c>
      <c r="F33" s="45">
        <f>SUM(D33+E33)</f>
        <v>81</v>
      </c>
      <c r="G33" s="46">
        <f>(F33-C33)</f>
        <v>76</v>
      </c>
      <c r="H33" s="44">
        <v>37</v>
      </c>
      <c r="I33" s="45">
        <v>43</v>
      </c>
      <c r="J33" s="45">
        <f>SUM(H33:I33)</f>
        <v>80</v>
      </c>
      <c r="K33" s="47">
        <f>+(J33-C33)</f>
        <v>75</v>
      </c>
      <c r="L33" s="70">
        <f>SUM(G33+K33)</f>
        <v>151</v>
      </c>
      <c r="M33" s="48">
        <f>(F33+J33)</f>
        <v>161</v>
      </c>
      <c r="N33" s="62">
        <v>28111</v>
      </c>
    </row>
    <row r="34" spans="1:14">
      <c r="A34" s="61" t="s">
        <v>254</v>
      </c>
      <c r="B34" s="55" t="s">
        <v>23</v>
      </c>
      <c r="C34" s="56">
        <v>2</v>
      </c>
      <c r="D34" s="44">
        <v>39</v>
      </c>
      <c r="E34" s="44">
        <v>38</v>
      </c>
      <c r="F34" s="45">
        <f>SUM(D34+E34)</f>
        <v>77</v>
      </c>
      <c r="G34" s="46">
        <f>(F34-C34)</f>
        <v>75</v>
      </c>
      <c r="H34" s="44">
        <v>39</v>
      </c>
      <c r="I34" s="45">
        <v>39</v>
      </c>
      <c r="J34" s="45">
        <f>SUM(H34:I34)</f>
        <v>78</v>
      </c>
      <c r="K34" s="47">
        <f>+(J34-C34)</f>
        <v>76</v>
      </c>
      <c r="L34" s="70">
        <f>SUM(G34+K34)</f>
        <v>151</v>
      </c>
      <c r="M34" s="48">
        <f>(F34+J34)</f>
        <v>155</v>
      </c>
      <c r="N34" s="62">
        <v>36732</v>
      </c>
    </row>
    <row r="35" spans="1:14">
      <c r="A35" s="61" t="s">
        <v>120</v>
      </c>
      <c r="B35" s="55" t="s">
        <v>23</v>
      </c>
      <c r="C35" s="56">
        <v>9</v>
      </c>
      <c r="D35" s="44">
        <v>43</v>
      </c>
      <c r="E35" s="44">
        <v>41</v>
      </c>
      <c r="F35" s="45">
        <f>SUM(D35+E35)</f>
        <v>84</v>
      </c>
      <c r="G35" s="46">
        <f>(F35-C35)</f>
        <v>75</v>
      </c>
      <c r="H35" s="44">
        <v>38</v>
      </c>
      <c r="I35" s="45">
        <v>47</v>
      </c>
      <c r="J35" s="45">
        <f>SUM(H35:I35)</f>
        <v>85</v>
      </c>
      <c r="K35" s="47">
        <f>+(J35-C35)</f>
        <v>76</v>
      </c>
      <c r="L35" s="70">
        <f>SUM(G35+K35)</f>
        <v>151</v>
      </c>
      <c r="M35" s="48">
        <f>(F35+J35)</f>
        <v>169</v>
      </c>
      <c r="N35" s="62">
        <v>30943</v>
      </c>
    </row>
    <row r="36" spans="1:14">
      <c r="A36" s="61" t="s">
        <v>292</v>
      </c>
      <c r="B36" s="55" t="s">
        <v>26</v>
      </c>
      <c r="C36" s="56">
        <v>9</v>
      </c>
      <c r="D36" s="44">
        <v>46</v>
      </c>
      <c r="E36" s="44">
        <v>41</v>
      </c>
      <c r="F36" s="45">
        <f>SUM(D36+E36)</f>
        <v>87</v>
      </c>
      <c r="G36" s="46">
        <f>(F36-C36)</f>
        <v>78</v>
      </c>
      <c r="H36" s="44">
        <v>41</v>
      </c>
      <c r="I36" s="45">
        <v>42</v>
      </c>
      <c r="J36" s="45">
        <f>SUM(H36:I36)</f>
        <v>83</v>
      </c>
      <c r="K36" s="47">
        <f>+(J36-C36)</f>
        <v>74</v>
      </c>
      <c r="L36" s="70">
        <f>SUM(G36+K36)</f>
        <v>152</v>
      </c>
      <c r="M36" s="48">
        <f>(F36+J36)</f>
        <v>170</v>
      </c>
      <c r="N36" s="62">
        <v>28079</v>
      </c>
    </row>
    <row r="37" spans="1:14">
      <c r="A37" s="61" t="s">
        <v>39</v>
      </c>
      <c r="B37" s="55" t="s">
        <v>23</v>
      </c>
      <c r="C37" s="56">
        <v>3</v>
      </c>
      <c r="D37" s="44">
        <v>39</v>
      </c>
      <c r="E37" s="44">
        <v>37</v>
      </c>
      <c r="F37" s="45">
        <f>SUM(D37+E37)</f>
        <v>76</v>
      </c>
      <c r="G37" s="46">
        <f>(F37-C37)</f>
        <v>73</v>
      </c>
      <c r="H37" s="44">
        <v>42</v>
      </c>
      <c r="I37" s="45">
        <v>40</v>
      </c>
      <c r="J37" s="45">
        <f>SUM(H37:I37)</f>
        <v>82</v>
      </c>
      <c r="K37" s="47">
        <f>+(J37-C37)</f>
        <v>79</v>
      </c>
      <c r="L37" s="70">
        <f>SUM(G37+K37)</f>
        <v>152</v>
      </c>
      <c r="M37" s="48">
        <f>(F37+J37)</f>
        <v>158</v>
      </c>
      <c r="N37" s="62">
        <v>29973</v>
      </c>
    </row>
    <row r="38" spans="1:14">
      <c r="A38" s="61" t="s">
        <v>284</v>
      </c>
      <c r="B38" s="55" t="s">
        <v>25</v>
      </c>
      <c r="C38" s="56">
        <v>8</v>
      </c>
      <c r="D38" s="44">
        <v>39</v>
      </c>
      <c r="E38" s="44">
        <v>39</v>
      </c>
      <c r="F38" s="45">
        <f>SUM(D38+E38)</f>
        <v>78</v>
      </c>
      <c r="G38" s="46">
        <f>(F38-C38)</f>
        <v>70</v>
      </c>
      <c r="H38" s="44">
        <v>43</v>
      </c>
      <c r="I38" s="45">
        <v>47</v>
      </c>
      <c r="J38" s="45">
        <f>SUM(H38:I38)</f>
        <v>90</v>
      </c>
      <c r="K38" s="47">
        <f>+(J38-C38)</f>
        <v>82</v>
      </c>
      <c r="L38" s="70">
        <f>SUM(G38+K38)</f>
        <v>152</v>
      </c>
      <c r="M38" s="48">
        <f>(F38+J38)</f>
        <v>168</v>
      </c>
      <c r="N38" s="62">
        <v>29375</v>
      </c>
    </row>
    <row r="39" spans="1:14">
      <c r="A39" s="61" t="s">
        <v>265</v>
      </c>
      <c r="B39" s="55" t="s">
        <v>26</v>
      </c>
      <c r="C39" s="56">
        <v>5</v>
      </c>
      <c r="D39" s="44">
        <v>42</v>
      </c>
      <c r="E39" s="44">
        <v>44</v>
      </c>
      <c r="F39" s="45">
        <f>SUM(D39+E39)</f>
        <v>86</v>
      </c>
      <c r="G39" s="46">
        <f>(F39-C39)</f>
        <v>81</v>
      </c>
      <c r="H39" s="44">
        <v>39</v>
      </c>
      <c r="I39" s="45">
        <v>38</v>
      </c>
      <c r="J39" s="45">
        <f>SUM(H39:I39)</f>
        <v>77</v>
      </c>
      <c r="K39" s="47">
        <f>+(J39-C39)</f>
        <v>72</v>
      </c>
      <c r="L39" s="70">
        <f>SUM(G39+K39)</f>
        <v>153</v>
      </c>
      <c r="M39" s="48">
        <f>(F39+J39)</f>
        <v>163</v>
      </c>
      <c r="N39" s="62">
        <v>28240</v>
      </c>
    </row>
    <row r="40" spans="1:14">
      <c r="A40" s="61" t="s">
        <v>64</v>
      </c>
      <c r="B40" s="55" t="s">
        <v>25</v>
      </c>
      <c r="C40" s="56">
        <v>2</v>
      </c>
      <c r="D40" s="44">
        <v>39</v>
      </c>
      <c r="E40" s="44">
        <v>37</v>
      </c>
      <c r="F40" s="45">
        <f>SUM(D40+E40)</f>
        <v>76</v>
      </c>
      <c r="G40" s="46">
        <f>(F40-C40)</f>
        <v>74</v>
      </c>
      <c r="H40" s="44">
        <v>40</v>
      </c>
      <c r="I40" s="45">
        <v>41</v>
      </c>
      <c r="J40" s="45">
        <f>SUM(H40:I40)</f>
        <v>81</v>
      </c>
      <c r="K40" s="47">
        <f>+(J40-C40)</f>
        <v>79</v>
      </c>
      <c r="L40" s="70">
        <f>SUM(G40+K40)</f>
        <v>153</v>
      </c>
      <c r="M40" s="48">
        <f>(F40+J40)</f>
        <v>157</v>
      </c>
      <c r="N40" s="62">
        <v>22291</v>
      </c>
    </row>
    <row r="41" spans="1:14">
      <c r="A41" s="61" t="s">
        <v>133</v>
      </c>
      <c r="B41" s="55" t="s">
        <v>26</v>
      </c>
      <c r="C41" s="56">
        <v>9</v>
      </c>
      <c r="D41" s="44">
        <v>44</v>
      </c>
      <c r="E41" s="44">
        <v>42</v>
      </c>
      <c r="F41" s="45">
        <f>SUM(D41+E41)</f>
        <v>86</v>
      </c>
      <c r="G41" s="46">
        <f>(F41-C41)</f>
        <v>77</v>
      </c>
      <c r="H41" s="44">
        <v>44</v>
      </c>
      <c r="I41" s="45">
        <v>42</v>
      </c>
      <c r="J41" s="45">
        <f>SUM(H41:I41)</f>
        <v>86</v>
      </c>
      <c r="K41" s="47">
        <f>+(J41-C41)</f>
        <v>77</v>
      </c>
      <c r="L41" s="70">
        <f>SUM(G41+K41)</f>
        <v>154</v>
      </c>
      <c r="M41" s="48">
        <f>(F41+J41)</f>
        <v>172</v>
      </c>
      <c r="N41" s="62">
        <v>30789</v>
      </c>
    </row>
    <row r="42" spans="1:14">
      <c r="A42" s="61" t="s">
        <v>258</v>
      </c>
      <c r="B42" s="55" t="s">
        <v>23</v>
      </c>
      <c r="C42" s="56">
        <v>4</v>
      </c>
      <c r="D42" s="44">
        <v>40</v>
      </c>
      <c r="E42" s="44">
        <v>42</v>
      </c>
      <c r="F42" s="45">
        <f>SUM(D42+E42)</f>
        <v>82</v>
      </c>
      <c r="G42" s="46">
        <f>(F42-C42)</f>
        <v>78</v>
      </c>
      <c r="H42" s="44">
        <v>43</v>
      </c>
      <c r="I42" s="45">
        <v>38</v>
      </c>
      <c r="J42" s="45">
        <f>SUM(H42:I42)</f>
        <v>81</v>
      </c>
      <c r="K42" s="47">
        <f>+(J42-C42)</f>
        <v>77</v>
      </c>
      <c r="L42" s="70">
        <f>SUM(G42+K42)</f>
        <v>155</v>
      </c>
      <c r="M42" s="48">
        <f>(F42+J42)</f>
        <v>163</v>
      </c>
      <c r="N42" s="62">
        <v>31329</v>
      </c>
    </row>
    <row r="43" spans="1:14">
      <c r="A43" s="61" t="s">
        <v>281</v>
      </c>
      <c r="B43" s="55" t="s">
        <v>271</v>
      </c>
      <c r="C43" s="56">
        <v>8</v>
      </c>
      <c r="D43" s="44">
        <v>46</v>
      </c>
      <c r="E43" s="44">
        <v>45</v>
      </c>
      <c r="F43" s="45">
        <f>SUM(D43+E43)</f>
        <v>91</v>
      </c>
      <c r="G43" s="46">
        <f>(F43-C43)</f>
        <v>83</v>
      </c>
      <c r="H43" s="44">
        <v>40</v>
      </c>
      <c r="I43" s="45">
        <v>41</v>
      </c>
      <c r="J43" s="45">
        <f>SUM(H43:I43)</f>
        <v>81</v>
      </c>
      <c r="K43" s="47">
        <f>+(J43-C43)</f>
        <v>73</v>
      </c>
      <c r="L43" s="70">
        <f>SUM(G43+K43)</f>
        <v>156</v>
      </c>
      <c r="M43" s="48">
        <f>(F43+J43)</f>
        <v>172</v>
      </c>
      <c r="N43" s="62">
        <v>31168</v>
      </c>
    </row>
    <row r="44" spans="1:14">
      <c r="A44" s="61" t="s">
        <v>255</v>
      </c>
      <c r="B44" s="55" t="s">
        <v>246</v>
      </c>
      <c r="C44" s="56">
        <v>2</v>
      </c>
      <c r="D44" s="44">
        <v>41</v>
      </c>
      <c r="E44" s="44">
        <v>38</v>
      </c>
      <c r="F44" s="45">
        <f>SUM(D44+E44)</f>
        <v>79</v>
      </c>
      <c r="G44" s="46">
        <f>(F44-C44)</f>
        <v>77</v>
      </c>
      <c r="H44" s="44">
        <v>40</v>
      </c>
      <c r="I44" s="45">
        <v>41</v>
      </c>
      <c r="J44" s="45">
        <f>SUM(H44:I44)</f>
        <v>81</v>
      </c>
      <c r="K44" s="47">
        <f>+(J44-C44)</f>
        <v>79</v>
      </c>
      <c r="L44" s="70">
        <f>SUM(G44+K44)</f>
        <v>156</v>
      </c>
      <c r="M44" s="48">
        <f>(F44+J44)</f>
        <v>160</v>
      </c>
      <c r="N44" s="62">
        <v>35076</v>
      </c>
    </row>
    <row r="45" spans="1:14">
      <c r="A45" s="61" t="s">
        <v>276</v>
      </c>
      <c r="B45" s="55" t="s">
        <v>267</v>
      </c>
      <c r="C45" s="56">
        <v>7</v>
      </c>
      <c r="D45" s="44">
        <v>41</v>
      </c>
      <c r="E45" s="44">
        <v>42</v>
      </c>
      <c r="F45" s="45">
        <f>SUM(D45+E45)</f>
        <v>83</v>
      </c>
      <c r="G45" s="46">
        <f>(F45-C45)</f>
        <v>76</v>
      </c>
      <c r="H45" s="44">
        <v>43</v>
      </c>
      <c r="I45" s="45">
        <v>44</v>
      </c>
      <c r="J45" s="45">
        <f>SUM(H45:I45)</f>
        <v>87</v>
      </c>
      <c r="K45" s="47">
        <f>+(J45-C45)</f>
        <v>80</v>
      </c>
      <c r="L45" s="70">
        <f>SUM(G45+K45)</f>
        <v>156</v>
      </c>
      <c r="M45" s="48">
        <f>(F45+J45)</f>
        <v>170</v>
      </c>
      <c r="N45" s="62">
        <v>26755</v>
      </c>
    </row>
    <row r="46" spans="1:14">
      <c r="A46" s="61" t="s">
        <v>277</v>
      </c>
      <c r="B46" s="55" t="s">
        <v>25</v>
      </c>
      <c r="C46" s="56">
        <v>7</v>
      </c>
      <c r="D46" s="44">
        <v>42</v>
      </c>
      <c r="E46" s="44">
        <v>40</v>
      </c>
      <c r="F46" s="45">
        <f>SUM(D46+E46)</f>
        <v>82</v>
      </c>
      <c r="G46" s="46">
        <f>(F46-C46)</f>
        <v>75</v>
      </c>
      <c r="H46" s="44">
        <v>43</v>
      </c>
      <c r="I46" s="45">
        <v>45</v>
      </c>
      <c r="J46" s="45">
        <f>SUM(H46:I46)</f>
        <v>88</v>
      </c>
      <c r="K46" s="47">
        <f>+(J46-C46)</f>
        <v>81</v>
      </c>
      <c r="L46" s="70">
        <f>SUM(G46+K46)</f>
        <v>156</v>
      </c>
      <c r="M46" s="48">
        <f>(F46+J46)</f>
        <v>170</v>
      </c>
      <c r="N46" s="62">
        <v>26159</v>
      </c>
    </row>
    <row r="47" spans="1:14">
      <c r="A47" s="61" t="s">
        <v>209</v>
      </c>
      <c r="B47" s="55" t="s">
        <v>267</v>
      </c>
      <c r="C47" s="56">
        <v>8</v>
      </c>
      <c r="D47" s="44">
        <v>40</v>
      </c>
      <c r="E47" s="44">
        <v>42</v>
      </c>
      <c r="F47" s="45">
        <f>SUM(D47+E47)</f>
        <v>82</v>
      </c>
      <c r="G47" s="46">
        <f>(F47-C47)</f>
        <v>74</v>
      </c>
      <c r="H47" s="44">
        <v>43</v>
      </c>
      <c r="I47" s="45">
        <v>47</v>
      </c>
      <c r="J47" s="45">
        <f>SUM(H47:I47)</f>
        <v>90</v>
      </c>
      <c r="K47" s="47">
        <f>+(J47-C47)</f>
        <v>82</v>
      </c>
      <c r="L47" s="70">
        <f>SUM(G47+K47)</f>
        <v>156</v>
      </c>
      <c r="M47" s="48">
        <f>(F47+J47)</f>
        <v>172</v>
      </c>
      <c r="N47" s="62">
        <v>18709</v>
      </c>
    </row>
    <row r="48" spans="1:14">
      <c r="A48" s="61" t="s">
        <v>270</v>
      </c>
      <c r="B48" s="55" t="s">
        <v>271</v>
      </c>
      <c r="C48" s="56">
        <v>5</v>
      </c>
      <c r="D48" s="44">
        <v>40</v>
      </c>
      <c r="E48" s="44">
        <v>48</v>
      </c>
      <c r="F48" s="45">
        <f>SUM(D48+E48)</f>
        <v>88</v>
      </c>
      <c r="G48" s="46">
        <f>(F48-C48)</f>
        <v>83</v>
      </c>
      <c r="H48" s="44">
        <v>40</v>
      </c>
      <c r="I48" s="45">
        <v>46</v>
      </c>
      <c r="J48" s="45">
        <f>SUM(H48:I48)</f>
        <v>86</v>
      </c>
      <c r="K48" s="47">
        <f>+(J48-C48)</f>
        <v>81</v>
      </c>
      <c r="L48" s="70">
        <f>SUM(G48+K48)</f>
        <v>164</v>
      </c>
      <c r="M48" s="48">
        <f>(F48+J48)</f>
        <v>174</v>
      </c>
      <c r="N48" s="62">
        <v>25461</v>
      </c>
    </row>
    <row r="49" spans="1:14">
      <c r="A49" s="61" t="s">
        <v>290</v>
      </c>
      <c r="B49" s="55" t="s">
        <v>26</v>
      </c>
      <c r="C49" s="56">
        <v>9</v>
      </c>
      <c r="D49" s="44">
        <v>44</v>
      </c>
      <c r="E49" s="44">
        <v>47</v>
      </c>
      <c r="F49" s="45">
        <f>SUM(D49+E49)</f>
        <v>91</v>
      </c>
      <c r="G49" s="46">
        <f>(F49-C49)</f>
        <v>82</v>
      </c>
      <c r="H49" s="44">
        <v>45</v>
      </c>
      <c r="I49" s="45">
        <v>46</v>
      </c>
      <c r="J49" s="45">
        <f>SUM(H49:I49)</f>
        <v>91</v>
      </c>
      <c r="K49" s="47">
        <f>+(J49-C49)</f>
        <v>82</v>
      </c>
      <c r="L49" s="70">
        <f>SUM(G49+K49)</f>
        <v>164</v>
      </c>
      <c r="M49" s="48">
        <f>(F49+J49)</f>
        <v>182</v>
      </c>
      <c r="N49" s="62">
        <v>29031</v>
      </c>
    </row>
    <row r="50" spans="1:14">
      <c r="A50" s="61" t="s">
        <v>251</v>
      </c>
      <c r="B50" s="55" t="s">
        <v>246</v>
      </c>
      <c r="C50" s="56">
        <v>1</v>
      </c>
      <c r="D50" s="44">
        <v>48</v>
      </c>
      <c r="E50" s="44">
        <v>38</v>
      </c>
      <c r="F50" s="45">
        <f>SUM(D50+E50)</f>
        <v>86</v>
      </c>
      <c r="G50" s="46">
        <f>(F50-C50)</f>
        <v>85</v>
      </c>
      <c r="H50" s="44">
        <v>40</v>
      </c>
      <c r="I50" s="45">
        <v>44</v>
      </c>
      <c r="J50" s="45">
        <f>SUM(H50:I50)</f>
        <v>84</v>
      </c>
      <c r="K50" s="47">
        <f>+(J50-C50)</f>
        <v>83</v>
      </c>
      <c r="L50" s="70">
        <f>SUM(G50+K50)</f>
        <v>168</v>
      </c>
      <c r="M50" s="48">
        <f>(F50+J50)</f>
        <v>170</v>
      </c>
      <c r="N50" s="62">
        <v>35107</v>
      </c>
    </row>
    <row r="51" spans="1:14">
      <c r="A51" s="61" t="s">
        <v>287</v>
      </c>
      <c r="B51" s="55" t="s">
        <v>23</v>
      </c>
      <c r="C51" s="56">
        <v>8</v>
      </c>
      <c r="D51" s="44">
        <v>43</v>
      </c>
      <c r="E51" s="44">
        <v>51</v>
      </c>
      <c r="F51" s="45">
        <f>SUM(D51+E51)</f>
        <v>94</v>
      </c>
      <c r="G51" s="46">
        <f>(F51-C51)</f>
        <v>86</v>
      </c>
      <c r="H51" s="44">
        <v>43</v>
      </c>
      <c r="I51" s="45">
        <v>48</v>
      </c>
      <c r="J51" s="45">
        <f>SUM(H51:I51)</f>
        <v>91</v>
      </c>
      <c r="K51" s="47">
        <f>+(J51-C51)</f>
        <v>83</v>
      </c>
      <c r="L51" s="70">
        <f>SUM(G51+K51)</f>
        <v>169</v>
      </c>
      <c r="M51" s="48">
        <f>(F51+J51)</f>
        <v>185</v>
      </c>
      <c r="N51" s="62">
        <v>27244</v>
      </c>
    </row>
    <row r="52" spans="1:14">
      <c r="A52" s="61" t="s">
        <v>279</v>
      </c>
      <c r="B52" s="55" t="s">
        <v>23</v>
      </c>
      <c r="C52" s="56">
        <v>8</v>
      </c>
      <c r="D52" s="44" t="s">
        <v>407</v>
      </c>
      <c r="E52" s="44" t="s">
        <v>408</v>
      </c>
      <c r="F52" s="45" t="s">
        <v>415</v>
      </c>
      <c r="G52" s="46" t="s">
        <v>414</v>
      </c>
      <c r="H52" s="44" t="s">
        <v>5</v>
      </c>
      <c r="I52" s="45" t="s">
        <v>416</v>
      </c>
      <c r="J52" s="45" t="s">
        <v>417</v>
      </c>
      <c r="K52" s="59" t="s">
        <v>13</v>
      </c>
      <c r="L52" s="95" t="s">
        <v>13</v>
      </c>
      <c r="M52" s="96" t="s">
        <v>13</v>
      </c>
      <c r="N52" s="62">
        <v>37494</v>
      </c>
    </row>
    <row r="53" spans="1:14">
      <c r="A53" s="61" t="s">
        <v>262</v>
      </c>
      <c r="B53" s="55" t="s">
        <v>23</v>
      </c>
      <c r="C53" s="56">
        <v>5</v>
      </c>
      <c r="D53" s="44" t="s">
        <v>407</v>
      </c>
      <c r="E53" s="44" t="s">
        <v>408</v>
      </c>
      <c r="F53" s="45" t="s">
        <v>415</v>
      </c>
      <c r="G53" s="46" t="s">
        <v>414</v>
      </c>
      <c r="H53" s="44" t="s">
        <v>5</v>
      </c>
      <c r="I53" s="45" t="s">
        <v>416</v>
      </c>
      <c r="J53" s="45" t="s">
        <v>417</v>
      </c>
      <c r="K53" s="59" t="s">
        <v>13</v>
      </c>
      <c r="L53" s="95" t="s">
        <v>13</v>
      </c>
      <c r="M53" s="96" t="s">
        <v>13</v>
      </c>
      <c r="N53" s="62">
        <v>38147</v>
      </c>
    </row>
    <row r="54" spans="1:14">
      <c r="A54" s="61" t="s">
        <v>275</v>
      </c>
      <c r="B54" s="55" t="s">
        <v>267</v>
      </c>
      <c r="C54" s="56">
        <v>7</v>
      </c>
      <c r="D54" s="44" t="s">
        <v>407</v>
      </c>
      <c r="E54" s="44" t="s">
        <v>408</v>
      </c>
      <c r="F54" s="45" t="s">
        <v>409</v>
      </c>
      <c r="G54" s="111" t="s">
        <v>406</v>
      </c>
      <c r="H54" s="44">
        <v>40</v>
      </c>
      <c r="I54" s="45">
        <v>43</v>
      </c>
      <c r="J54" s="45">
        <f>SUM(H54:I54)</f>
        <v>83</v>
      </c>
      <c r="K54" s="47">
        <f>+(J54-C54)</f>
        <v>76</v>
      </c>
      <c r="L54" s="95" t="s">
        <v>13</v>
      </c>
      <c r="M54" s="96" t="s">
        <v>13</v>
      </c>
      <c r="N54" s="62">
        <v>28682</v>
      </c>
    </row>
    <row r="55" spans="1:14">
      <c r="A55" s="61" t="s">
        <v>280</v>
      </c>
      <c r="B55" s="55" t="s">
        <v>23</v>
      </c>
      <c r="C55" s="56">
        <v>8</v>
      </c>
      <c r="D55" s="44">
        <v>41</v>
      </c>
      <c r="E55" s="44">
        <v>38</v>
      </c>
      <c r="F55" s="45">
        <f>SUM(D55+E55)</f>
        <v>79</v>
      </c>
      <c r="G55" s="46">
        <f>(F55-C55)</f>
        <v>71</v>
      </c>
      <c r="H55" s="44" t="s">
        <v>5</v>
      </c>
      <c r="I55" s="45" t="s">
        <v>416</v>
      </c>
      <c r="J55" s="45" t="s">
        <v>417</v>
      </c>
      <c r="K55" s="59" t="s">
        <v>13</v>
      </c>
      <c r="L55" s="95" t="s">
        <v>13</v>
      </c>
      <c r="M55" s="96" t="s">
        <v>13</v>
      </c>
      <c r="N55" s="62">
        <v>37303</v>
      </c>
    </row>
    <row r="56" spans="1:14">
      <c r="A56" s="61" t="s">
        <v>110</v>
      </c>
      <c r="B56" s="55" t="s">
        <v>267</v>
      </c>
      <c r="C56" s="56">
        <v>8</v>
      </c>
      <c r="D56" s="44">
        <v>38</v>
      </c>
      <c r="E56" s="44">
        <v>42</v>
      </c>
      <c r="F56" s="45">
        <f>SUM(D56+E56)</f>
        <v>80</v>
      </c>
      <c r="G56" s="46">
        <f>(F56-C56)</f>
        <v>72</v>
      </c>
      <c r="H56" s="44" t="s">
        <v>5</v>
      </c>
      <c r="I56" s="45" t="s">
        <v>416</v>
      </c>
      <c r="J56" s="45" t="s">
        <v>417</v>
      </c>
      <c r="K56" s="59" t="s">
        <v>13</v>
      </c>
      <c r="L56" s="95" t="s">
        <v>13</v>
      </c>
      <c r="M56" s="96" t="s">
        <v>13</v>
      </c>
      <c r="N56" s="62">
        <v>28221</v>
      </c>
    </row>
    <row r="57" spans="1:14">
      <c r="A57" s="61" t="s">
        <v>278</v>
      </c>
      <c r="B57" s="55" t="s">
        <v>25</v>
      </c>
      <c r="C57" s="56">
        <v>7</v>
      </c>
      <c r="D57" s="44">
        <v>43</v>
      </c>
      <c r="E57" s="44">
        <v>36</v>
      </c>
      <c r="F57" s="45">
        <f>SUM(D57+E57)</f>
        <v>79</v>
      </c>
      <c r="G57" s="46">
        <f>(F57-C57)</f>
        <v>72</v>
      </c>
      <c r="H57" s="44" t="s">
        <v>5</v>
      </c>
      <c r="I57" s="45" t="s">
        <v>416</v>
      </c>
      <c r="J57" s="45" t="s">
        <v>417</v>
      </c>
      <c r="K57" s="59" t="s">
        <v>13</v>
      </c>
      <c r="L57" s="95" t="s">
        <v>13</v>
      </c>
      <c r="M57" s="96" t="s">
        <v>13</v>
      </c>
      <c r="N57" s="62">
        <v>21265</v>
      </c>
    </row>
    <row r="58" spans="1:14">
      <c r="A58" s="61" t="s">
        <v>274</v>
      </c>
      <c r="B58" s="55" t="s">
        <v>23</v>
      </c>
      <c r="C58" s="56">
        <v>6</v>
      </c>
      <c r="D58" s="44">
        <v>41</v>
      </c>
      <c r="E58" s="44">
        <v>39</v>
      </c>
      <c r="F58" s="45">
        <f>SUM(D58+E58)</f>
        <v>80</v>
      </c>
      <c r="G58" s="46">
        <f>(F58-C58)</f>
        <v>74</v>
      </c>
      <c r="H58" s="44" t="s">
        <v>5</v>
      </c>
      <c r="I58" s="45" t="s">
        <v>416</v>
      </c>
      <c r="J58" s="45" t="s">
        <v>417</v>
      </c>
      <c r="K58" s="59" t="s">
        <v>13</v>
      </c>
      <c r="L58" s="95" t="s">
        <v>13</v>
      </c>
      <c r="M58" s="96" t="s">
        <v>13</v>
      </c>
      <c r="N58" s="62">
        <v>28066</v>
      </c>
    </row>
    <row r="59" spans="1:14">
      <c r="A59" s="61" t="s">
        <v>268</v>
      </c>
      <c r="B59" s="55" t="s">
        <v>25</v>
      </c>
      <c r="C59" s="56">
        <v>5</v>
      </c>
      <c r="D59" s="44">
        <v>37</v>
      </c>
      <c r="E59" s="44">
        <v>42</v>
      </c>
      <c r="F59" s="45">
        <f>SUM(D59+E59)</f>
        <v>79</v>
      </c>
      <c r="G59" s="46">
        <f>(F59-C59)</f>
        <v>74</v>
      </c>
      <c r="H59" s="44" t="s">
        <v>5</v>
      </c>
      <c r="I59" s="45" t="s">
        <v>416</v>
      </c>
      <c r="J59" s="45" t="s">
        <v>417</v>
      </c>
      <c r="K59" s="59" t="s">
        <v>13</v>
      </c>
      <c r="L59" s="95" t="s">
        <v>13</v>
      </c>
      <c r="M59" s="96" t="s">
        <v>13</v>
      </c>
      <c r="N59" s="62">
        <v>27636</v>
      </c>
    </row>
    <row r="60" spans="1:14">
      <c r="A60" s="61" t="s">
        <v>34</v>
      </c>
      <c r="B60" s="55" t="s">
        <v>21</v>
      </c>
      <c r="C60" s="56">
        <v>7</v>
      </c>
      <c r="D60" s="44">
        <v>40</v>
      </c>
      <c r="E60" s="44">
        <v>42</v>
      </c>
      <c r="F60" s="45">
        <f>SUM(D60+E60)</f>
        <v>82</v>
      </c>
      <c r="G60" s="46">
        <f>(F60-C60)</f>
        <v>75</v>
      </c>
      <c r="H60" s="44" t="s">
        <v>5</v>
      </c>
      <c r="I60" s="45" t="s">
        <v>416</v>
      </c>
      <c r="J60" s="45" t="s">
        <v>417</v>
      </c>
      <c r="K60" s="59" t="s">
        <v>13</v>
      </c>
      <c r="L60" s="95" t="s">
        <v>13</v>
      </c>
      <c r="M60" s="96" t="s">
        <v>13</v>
      </c>
      <c r="N60" s="62">
        <v>21940</v>
      </c>
    </row>
    <row r="61" spans="1:14">
      <c r="A61" s="61" t="s">
        <v>282</v>
      </c>
      <c r="B61" s="55" t="s">
        <v>246</v>
      </c>
      <c r="C61" s="56">
        <v>8</v>
      </c>
      <c r="D61" s="44">
        <v>44</v>
      </c>
      <c r="E61" s="44">
        <v>41</v>
      </c>
      <c r="F61" s="45">
        <f>SUM(D61+E61)</f>
        <v>85</v>
      </c>
      <c r="G61" s="46">
        <f>(F61-C61)</f>
        <v>77</v>
      </c>
      <c r="H61" s="44" t="s">
        <v>5</v>
      </c>
      <c r="I61" s="45" t="s">
        <v>416</v>
      </c>
      <c r="J61" s="45" t="s">
        <v>417</v>
      </c>
      <c r="K61" s="59" t="s">
        <v>13</v>
      </c>
      <c r="L61" s="95" t="s">
        <v>13</v>
      </c>
      <c r="M61" s="96" t="s">
        <v>13</v>
      </c>
      <c r="N61" s="62">
        <v>31084</v>
      </c>
    </row>
    <row r="62" spans="1:14">
      <c r="A62" s="61" t="s">
        <v>259</v>
      </c>
      <c r="B62" s="55" t="s">
        <v>252</v>
      </c>
      <c r="C62" s="56">
        <v>4</v>
      </c>
      <c r="D62" s="44">
        <v>43</v>
      </c>
      <c r="E62" s="44">
        <v>38</v>
      </c>
      <c r="F62" s="45">
        <f>SUM(D62+E62)</f>
        <v>81</v>
      </c>
      <c r="G62" s="46">
        <f>(F62-C62)</f>
        <v>77</v>
      </c>
      <c r="H62" s="44" t="s">
        <v>5</v>
      </c>
      <c r="I62" s="45" t="s">
        <v>416</v>
      </c>
      <c r="J62" s="45" t="s">
        <v>417</v>
      </c>
      <c r="K62" s="59" t="s">
        <v>13</v>
      </c>
      <c r="L62" s="95" t="s">
        <v>13</v>
      </c>
      <c r="M62" s="96" t="s">
        <v>13</v>
      </c>
      <c r="N62" s="62">
        <v>29632</v>
      </c>
    </row>
    <row r="63" spans="1:14">
      <c r="A63" s="61" t="s">
        <v>189</v>
      </c>
      <c r="B63" s="55" t="s">
        <v>24</v>
      </c>
      <c r="C63" s="56">
        <v>1</v>
      </c>
      <c r="D63" s="44">
        <v>40</v>
      </c>
      <c r="E63" s="44">
        <v>38</v>
      </c>
      <c r="F63" s="45">
        <f>SUM(D63+E63)</f>
        <v>78</v>
      </c>
      <c r="G63" s="46">
        <f>(F63-C63)</f>
        <v>77</v>
      </c>
      <c r="H63" s="44" t="s">
        <v>5</v>
      </c>
      <c r="I63" s="45" t="s">
        <v>416</v>
      </c>
      <c r="J63" s="45" t="s">
        <v>417</v>
      </c>
      <c r="K63" s="59" t="s">
        <v>13</v>
      </c>
      <c r="L63" s="95" t="s">
        <v>13</v>
      </c>
      <c r="M63" s="96" t="s">
        <v>13</v>
      </c>
      <c r="N63" s="62">
        <v>27313</v>
      </c>
    </row>
    <row r="64" spans="1:14">
      <c r="A64" s="61" t="s">
        <v>293</v>
      </c>
      <c r="B64" s="55" t="s">
        <v>25</v>
      </c>
      <c r="C64" s="56">
        <v>9</v>
      </c>
      <c r="D64" s="44">
        <v>41</v>
      </c>
      <c r="E64" s="44">
        <v>46</v>
      </c>
      <c r="F64" s="45">
        <f>SUM(D64+E64)</f>
        <v>87</v>
      </c>
      <c r="G64" s="46">
        <f>(F64-C64)</f>
        <v>78</v>
      </c>
      <c r="H64" s="44" t="s">
        <v>5</v>
      </c>
      <c r="I64" s="45" t="s">
        <v>416</v>
      </c>
      <c r="J64" s="45" t="s">
        <v>417</v>
      </c>
      <c r="K64" s="59" t="s">
        <v>13</v>
      </c>
      <c r="L64" s="95" t="s">
        <v>13</v>
      </c>
      <c r="M64" s="96" t="s">
        <v>13</v>
      </c>
      <c r="N64" s="62">
        <v>24637</v>
      </c>
    </row>
    <row r="65" spans="1:14">
      <c r="A65" s="61" t="s">
        <v>289</v>
      </c>
      <c r="B65" s="55" t="s">
        <v>27</v>
      </c>
      <c r="C65" s="56">
        <v>8</v>
      </c>
      <c r="D65" s="44">
        <v>45</v>
      </c>
      <c r="E65" s="44">
        <v>41</v>
      </c>
      <c r="F65" s="45">
        <f>SUM(D65+E65)</f>
        <v>86</v>
      </c>
      <c r="G65" s="46">
        <f>(F65-C65)</f>
        <v>78</v>
      </c>
      <c r="H65" s="44" t="s">
        <v>5</v>
      </c>
      <c r="I65" s="45" t="s">
        <v>416</v>
      </c>
      <c r="J65" s="45" t="s">
        <v>417</v>
      </c>
      <c r="K65" s="59" t="s">
        <v>13</v>
      </c>
      <c r="L65" s="95" t="s">
        <v>13</v>
      </c>
      <c r="M65" s="96" t="s">
        <v>13</v>
      </c>
      <c r="N65" s="62">
        <v>21493</v>
      </c>
    </row>
    <row r="66" spans="1:14">
      <c r="A66" s="61" t="s">
        <v>257</v>
      </c>
      <c r="B66" s="55" t="s">
        <v>23</v>
      </c>
      <c r="C66" s="56">
        <v>4</v>
      </c>
      <c r="D66" s="44">
        <v>40</v>
      </c>
      <c r="E66" s="44">
        <v>42</v>
      </c>
      <c r="F66" s="45">
        <f>SUM(D66+E66)</f>
        <v>82</v>
      </c>
      <c r="G66" s="46">
        <f>(F66-C66)</f>
        <v>78</v>
      </c>
      <c r="H66" s="44" t="s">
        <v>5</v>
      </c>
      <c r="I66" s="45" t="s">
        <v>416</v>
      </c>
      <c r="J66" s="45" t="s">
        <v>417</v>
      </c>
      <c r="K66" s="59" t="s">
        <v>13</v>
      </c>
      <c r="L66" s="95" t="s">
        <v>13</v>
      </c>
      <c r="M66" s="96" t="s">
        <v>13</v>
      </c>
      <c r="N66" s="62">
        <v>37079</v>
      </c>
    </row>
    <row r="67" spans="1:14">
      <c r="A67" s="61" t="s">
        <v>295</v>
      </c>
      <c r="B67" s="55" t="s">
        <v>28</v>
      </c>
      <c r="C67" s="56">
        <v>9</v>
      </c>
      <c r="D67" s="44">
        <v>45</v>
      </c>
      <c r="E67" s="44">
        <v>43</v>
      </c>
      <c r="F67" s="45">
        <f>SUM(D67+E67)</f>
        <v>88</v>
      </c>
      <c r="G67" s="46">
        <f>(F67-C67)</f>
        <v>79</v>
      </c>
      <c r="H67" s="44" t="s">
        <v>5</v>
      </c>
      <c r="I67" s="45" t="s">
        <v>416</v>
      </c>
      <c r="J67" s="45" t="s">
        <v>417</v>
      </c>
      <c r="K67" s="59" t="s">
        <v>13</v>
      </c>
      <c r="L67" s="95" t="s">
        <v>13</v>
      </c>
      <c r="M67" s="96" t="s">
        <v>13</v>
      </c>
      <c r="N67" s="62">
        <v>23787</v>
      </c>
    </row>
    <row r="68" spans="1:14">
      <c r="A68" s="61" t="s">
        <v>261</v>
      </c>
      <c r="B68" s="55" t="s">
        <v>252</v>
      </c>
      <c r="C68" s="56">
        <v>4</v>
      </c>
      <c r="D68" s="44">
        <v>41</v>
      </c>
      <c r="E68" s="44">
        <v>42</v>
      </c>
      <c r="F68" s="45">
        <f>SUM(D68+E68)</f>
        <v>83</v>
      </c>
      <c r="G68" s="46">
        <f>(F68-C68)</f>
        <v>79</v>
      </c>
      <c r="H68" s="44" t="s">
        <v>5</v>
      </c>
      <c r="I68" s="45" t="s">
        <v>416</v>
      </c>
      <c r="J68" s="45" t="s">
        <v>417</v>
      </c>
      <c r="K68" s="59" t="s">
        <v>13</v>
      </c>
      <c r="L68" s="95" t="s">
        <v>13</v>
      </c>
      <c r="M68" s="96" t="s">
        <v>13</v>
      </c>
      <c r="N68" s="62">
        <v>22466</v>
      </c>
    </row>
    <row r="69" spans="1:14">
      <c r="A69" s="61" t="s">
        <v>291</v>
      </c>
      <c r="B69" s="55" t="s">
        <v>21</v>
      </c>
      <c r="C69" s="56">
        <v>9</v>
      </c>
      <c r="D69" s="44">
        <v>43</v>
      </c>
      <c r="E69" s="44">
        <v>46</v>
      </c>
      <c r="F69" s="45">
        <f>SUM(D69+E69)</f>
        <v>89</v>
      </c>
      <c r="G69" s="46">
        <f>(F69-C69)</f>
        <v>80</v>
      </c>
      <c r="H69" s="44" t="s">
        <v>5</v>
      </c>
      <c r="I69" s="45" t="s">
        <v>416</v>
      </c>
      <c r="J69" s="45" t="s">
        <v>417</v>
      </c>
      <c r="K69" s="59" t="s">
        <v>13</v>
      </c>
      <c r="L69" s="95" t="s">
        <v>13</v>
      </c>
      <c r="M69" s="96" t="s">
        <v>13</v>
      </c>
      <c r="N69" s="62">
        <v>28264</v>
      </c>
    </row>
    <row r="70" spans="1:14">
      <c r="A70" s="61" t="s">
        <v>285</v>
      </c>
      <c r="B70" s="55" t="s">
        <v>252</v>
      </c>
      <c r="C70" s="56">
        <v>8</v>
      </c>
      <c r="D70" s="44">
        <v>42</v>
      </c>
      <c r="E70" s="44">
        <v>46</v>
      </c>
      <c r="F70" s="45">
        <f>SUM(D70+E70)</f>
        <v>88</v>
      </c>
      <c r="G70" s="46">
        <f>(F70-C70)</f>
        <v>80</v>
      </c>
      <c r="H70" s="44" t="s">
        <v>5</v>
      </c>
      <c r="I70" s="45" t="s">
        <v>416</v>
      </c>
      <c r="J70" s="45" t="s">
        <v>417</v>
      </c>
      <c r="K70" s="59" t="s">
        <v>13</v>
      </c>
      <c r="L70" s="95" t="s">
        <v>13</v>
      </c>
      <c r="M70" s="96" t="s">
        <v>13</v>
      </c>
      <c r="N70" s="62">
        <v>27831</v>
      </c>
    </row>
    <row r="71" spans="1:14">
      <c r="A71" s="61" t="s">
        <v>294</v>
      </c>
      <c r="B71" s="55" t="s">
        <v>25</v>
      </c>
      <c r="C71" s="56">
        <v>9</v>
      </c>
      <c r="D71" s="44">
        <v>47</v>
      </c>
      <c r="E71" s="44">
        <v>43</v>
      </c>
      <c r="F71" s="45">
        <f>SUM(D71+E71)</f>
        <v>90</v>
      </c>
      <c r="G71" s="46">
        <f>(F71-C71)</f>
        <v>81</v>
      </c>
      <c r="H71" s="44" t="s">
        <v>5</v>
      </c>
      <c r="I71" s="45" t="s">
        <v>416</v>
      </c>
      <c r="J71" s="45" t="s">
        <v>417</v>
      </c>
      <c r="K71" s="59" t="s">
        <v>13</v>
      </c>
      <c r="L71" s="95" t="s">
        <v>13</v>
      </c>
      <c r="M71" s="96" t="s">
        <v>13</v>
      </c>
      <c r="N71" s="62">
        <v>24479</v>
      </c>
    </row>
    <row r="72" spans="1:14">
      <c r="A72" s="61" t="s">
        <v>127</v>
      </c>
      <c r="B72" s="55" t="s">
        <v>252</v>
      </c>
      <c r="C72" s="56">
        <v>8</v>
      </c>
      <c r="D72" s="44">
        <v>45</v>
      </c>
      <c r="E72" s="44">
        <v>44</v>
      </c>
      <c r="F72" s="45">
        <f>SUM(D72+E72)</f>
        <v>89</v>
      </c>
      <c r="G72" s="46">
        <f>(F72-C72)</f>
        <v>81</v>
      </c>
      <c r="H72" s="44" t="s">
        <v>5</v>
      </c>
      <c r="I72" s="45" t="s">
        <v>416</v>
      </c>
      <c r="J72" s="45" t="s">
        <v>417</v>
      </c>
      <c r="K72" s="59" t="s">
        <v>13</v>
      </c>
      <c r="L72" s="95" t="s">
        <v>13</v>
      </c>
      <c r="M72" s="96" t="s">
        <v>13</v>
      </c>
      <c r="N72" s="62">
        <v>24914</v>
      </c>
    </row>
    <row r="73" spans="1:14">
      <c r="A73" s="61" t="s">
        <v>116</v>
      </c>
      <c r="B73" s="55" t="s">
        <v>25</v>
      </c>
      <c r="C73" s="56">
        <v>5</v>
      </c>
      <c r="D73" s="44">
        <v>40</v>
      </c>
      <c r="E73" s="44">
        <v>46</v>
      </c>
      <c r="F73" s="45">
        <f>SUM(D73+E73)</f>
        <v>86</v>
      </c>
      <c r="G73" s="46">
        <f>(F73-C73)</f>
        <v>81</v>
      </c>
      <c r="H73" s="44" t="s">
        <v>5</v>
      </c>
      <c r="I73" s="45" t="s">
        <v>416</v>
      </c>
      <c r="J73" s="45" t="s">
        <v>417</v>
      </c>
      <c r="K73" s="59" t="s">
        <v>13</v>
      </c>
      <c r="L73" s="95" t="s">
        <v>13</v>
      </c>
      <c r="M73" s="96" t="s">
        <v>13</v>
      </c>
      <c r="N73" s="62">
        <v>26707</v>
      </c>
    </row>
    <row r="74" spans="1:14">
      <c r="A74" s="61" t="s">
        <v>36</v>
      </c>
      <c r="B74" s="55" t="s">
        <v>21</v>
      </c>
      <c r="C74" s="56">
        <v>7</v>
      </c>
      <c r="D74" s="44">
        <v>46</v>
      </c>
      <c r="E74" s="44">
        <v>43</v>
      </c>
      <c r="F74" s="45">
        <f>SUM(D74+E74)</f>
        <v>89</v>
      </c>
      <c r="G74" s="46">
        <f>(F74-C74)</f>
        <v>82</v>
      </c>
      <c r="H74" s="44" t="s">
        <v>5</v>
      </c>
      <c r="I74" s="45" t="s">
        <v>416</v>
      </c>
      <c r="J74" s="45" t="s">
        <v>417</v>
      </c>
      <c r="K74" s="59" t="s">
        <v>13</v>
      </c>
      <c r="L74" s="95" t="s">
        <v>13</v>
      </c>
      <c r="M74" s="96" t="s">
        <v>13</v>
      </c>
      <c r="N74" s="62">
        <v>27658</v>
      </c>
    </row>
    <row r="75" spans="1:14">
      <c r="A75" s="61" t="s">
        <v>260</v>
      </c>
      <c r="B75" s="55" t="s">
        <v>252</v>
      </c>
      <c r="C75" s="56">
        <v>4</v>
      </c>
      <c r="D75" s="44">
        <v>42</v>
      </c>
      <c r="E75" s="44">
        <v>44</v>
      </c>
      <c r="F75" s="45">
        <f>SUM(D75+E75)</f>
        <v>86</v>
      </c>
      <c r="G75" s="46">
        <f>(F75-C75)</f>
        <v>82</v>
      </c>
      <c r="H75" s="44" t="s">
        <v>5</v>
      </c>
      <c r="I75" s="45" t="s">
        <v>416</v>
      </c>
      <c r="J75" s="45" t="s">
        <v>417</v>
      </c>
      <c r="K75" s="59" t="s">
        <v>13</v>
      </c>
      <c r="L75" s="95" t="s">
        <v>13</v>
      </c>
      <c r="M75" s="96" t="s">
        <v>13</v>
      </c>
      <c r="N75" s="62">
        <v>27435</v>
      </c>
    </row>
    <row r="76" spans="1:14">
      <c r="A76" s="94" t="s">
        <v>214</v>
      </c>
      <c r="B76" s="55" t="s">
        <v>246</v>
      </c>
      <c r="C76" s="56">
        <v>-1</v>
      </c>
      <c r="D76" s="44" t="s">
        <v>13</v>
      </c>
      <c r="E76" s="44" t="s">
        <v>13</v>
      </c>
      <c r="F76" s="44" t="s">
        <v>13</v>
      </c>
      <c r="G76" s="58" t="s">
        <v>13</v>
      </c>
      <c r="H76" s="44" t="s">
        <v>13</v>
      </c>
      <c r="I76" s="44" t="s">
        <v>13</v>
      </c>
      <c r="J76" s="44" t="s">
        <v>13</v>
      </c>
      <c r="K76" s="59" t="s">
        <v>13</v>
      </c>
      <c r="L76" s="95" t="s">
        <v>13</v>
      </c>
      <c r="M76" s="96" t="s">
        <v>13</v>
      </c>
      <c r="N76" s="62">
        <v>33329</v>
      </c>
    </row>
    <row r="77" spans="1:14">
      <c r="A77" s="94" t="s">
        <v>248</v>
      </c>
      <c r="B77" s="55" t="s">
        <v>23</v>
      </c>
      <c r="C77" s="56">
        <v>0</v>
      </c>
      <c r="D77" s="44" t="s">
        <v>13</v>
      </c>
      <c r="E77" s="44" t="s">
        <v>13</v>
      </c>
      <c r="F77" s="44" t="s">
        <v>13</v>
      </c>
      <c r="G77" s="58" t="s">
        <v>13</v>
      </c>
      <c r="H77" s="44" t="s">
        <v>13</v>
      </c>
      <c r="I77" s="44" t="s">
        <v>13</v>
      </c>
      <c r="J77" s="44" t="s">
        <v>13</v>
      </c>
      <c r="K77" s="59" t="s">
        <v>13</v>
      </c>
      <c r="L77" s="95" t="s">
        <v>13</v>
      </c>
      <c r="M77" s="96" t="s">
        <v>13</v>
      </c>
      <c r="N77" s="62">
        <v>36181</v>
      </c>
    </row>
    <row r="78" spans="1:14">
      <c r="A78" s="94" t="s">
        <v>250</v>
      </c>
      <c r="B78" s="55" t="s">
        <v>27</v>
      </c>
      <c r="C78" s="56">
        <v>1</v>
      </c>
      <c r="D78" s="44" t="s">
        <v>13</v>
      </c>
      <c r="E78" s="44" t="s">
        <v>13</v>
      </c>
      <c r="F78" s="44" t="s">
        <v>13</v>
      </c>
      <c r="G78" s="58" t="s">
        <v>13</v>
      </c>
      <c r="H78" s="44" t="s">
        <v>13</v>
      </c>
      <c r="I78" s="44" t="s">
        <v>13</v>
      </c>
      <c r="J78" s="44" t="s">
        <v>13</v>
      </c>
      <c r="K78" s="59" t="s">
        <v>13</v>
      </c>
      <c r="L78" s="95" t="s">
        <v>13</v>
      </c>
      <c r="M78" s="96" t="s">
        <v>13</v>
      </c>
      <c r="N78" s="62">
        <v>36513</v>
      </c>
    </row>
    <row r="79" spans="1:14" ht="20.25" thickBot="1">
      <c r="A79" s="213" t="s">
        <v>296</v>
      </c>
      <c r="B79" s="116" t="s">
        <v>271</v>
      </c>
      <c r="C79" s="117">
        <v>9</v>
      </c>
      <c r="D79" s="118" t="s">
        <v>13</v>
      </c>
      <c r="E79" s="118" t="s">
        <v>13</v>
      </c>
      <c r="F79" s="118" t="s">
        <v>13</v>
      </c>
      <c r="G79" s="121" t="s">
        <v>13</v>
      </c>
      <c r="H79" s="118" t="s">
        <v>13</v>
      </c>
      <c r="I79" s="118" t="s">
        <v>13</v>
      </c>
      <c r="J79" s="118" t="s">
        <v>13</v>
      </c>
      <c r="K79" s="210" t="s">
        <v>13</v>
      </c>
      <c r="L79" s="131" t="s">
        <v>13</v>
      </c>
      <c r="M79" s="132" t="s">
        <v>13</v>
      </c>
      <c r="N79" s="62">
        <v>23265</v>
      </c>
    </row>
  </sheetData>
  <sortState ref="A13:N79">
    <sortCondition ref="L13:L79"/>
    <sortCondition ref="K13:K79"/>
    <sortCondition ref="G13:G79"/>
  </sortState>
  <mergeCells count="8">
    <mergeCell ref="A11:L11"/>
    <mergeCell ref="A1:L1"/>
    <mergeCell ref="A2:L2"/>
    <mergeCell ref="A4:L4"/>
    <mergeCell ref="A6:L6"/>
    <mergeCell ref="A8:L8"/>
    <mergeCell ref="A9:L9"/>
    <mergeCell ref="A5:L5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zoomScale="70" zoomScaleNormal="70" workbookViewId="0">
      <selection sqref="A1:L1"/>
    </sheetView>
  </sheetViews>
  <sheetFormatPr baseColWidth="10" defaultRowHeight="18.75"/>
  <cols>
    <col min="1" max="1" width="37.7109375" style="1" bestFit="1" customWidth="1"/>
    <col min="2" max="2" width="9.7109375" style="1" bestFit="1" customWidth="1"/>
    <col min="3" max="10" width="6.7109375" style="2" customWidth="1"/>
    <col min="11" max="11" width="5.7109375" style="1" customWidth="1"/>
    <col min="12" max="12" width="8.28515625" style="1" customWidth="1"/>
    <col min="13" max="13" width="12.85546875" style="35" hidden="1" customWidth="1"/>
    <col min="14" max="14" width="12.85546875" style="1" customWidth="1"/>
    <col min="15" max="15" width="11.42578125" style="1"/>
    <col min="17" max="16384" width="11.42578125" style="1"/>
  </cols>
  <sheetData>
    <row r="1" spans="1:17" ht="30.75">
      <c r="A1" s="141" t="s">
        <v>6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"/>
      <c r="P1" s="1"/>
      <c r="Q1"/>
    </row>
    <row r="2" spans="1:17" ht="30.75">
      <c r="A2" s="141" t="s">
        <v>7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"/>
      <c r="P2" s="1"/>
      <c r="Q2"/>
    </row>
    <row r="3" spans="1:17" ht="19.5" thickBot="1">
      <c r="C3" s="1"/>
      <c r="D3" s="1"/>
      <c r="E3" s="1"/>
      <c r="F3" s="1"/>
      <c r="G3" s="1"/>
      <c r="H3" s="1"/>
      <c r="I3" s="1"/>
      <c r="J3" s="1"/>
      <c r="M3" s="1"/>
      <c r="P3" s="1"/>
      <c r="Q3"/>
    </row>
    <row r="4" spans="1:17" ht="26.25" thickBot="1">
      <c r="A4" s="147" t="str">
        <f>'CAB 0-9'!A4:L4</f>
        <v>CLUB MAR DEL PLATA S.A.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9"/>
      <c r="M4" s="1"/>
      <c r="P4" s="1"/>
      <c r="Q4"/>
    </row>
    <row r="5" spans="1:17" ht="26.25" thickBot="1">
      <c r="A5" s="147" t="str">
        <f>'CAB 0-9'!A5:L5</f>
        <v>Golf Los Acantilados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9"/>
      <c r="M5" s="1"/>
      <c r="P5" s="1"/>
      <c r="Q5"/>
    </row>
    <row r="6" spans="1:17" ht="37.5">
      <c r="A6" s="146" t="s">
        <v>11</v>
      </c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"/>
      <c r="P6" s="1"/>
      <c r="Q6"/>
    </row>
    <row r="7" spans="1:17" ht="2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1"/>
      <c r="P7" s="1"/>
      <c r="Q7"/>
    </row>
    <row r="8" spans="1:17" ht="19.5">
      <c r="A8" s="144" t="s">
        <v>19</v>
      </c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"/>
      <c r="P8" s="1"/>
      <c r="Q8"/>
    </row>
    <row r="9" spans="1:17" ht="19.5">
      <c r="A9" s="145" t="str">
        <f>'CAB 0-9'!A9:L9</f>
        <v>23 Y 24 DE MARZO DE 2019</v>
      </c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"/>
      <c r="P9" s="1"/>
      <c r="Q9"/>
    </row>
    <row r="10" spans="1:17" ht="21" thickBo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1"/>
    </row>
    <row r="11" spans="1:17" ht="20.25" thickBot="1">
      <c r="A11" s="138" t="s">
        <v>8</v>
      </c>
      <c r="B11" s="139"/>
      <c r="C11" s="139"/>
      <c r="D11" s="139"/>
      <c r="E11" s="139"/>
      <c r="F11" s="139"/>
      <c r="G11" s="139"/>
      <c r="H11" s="139"/>
      <c r="I11" s="139"/>
      <c r="J11" s="139"/>
      <c r="K11" s="139"/>
      <c r="L11" s="140"/>
      <c r="M11" s="1"/>
    </row>
    <row r="12" spans="1:17" s="3" customFormat="1" ht="20.25" thickBot="1">
      <c r="A12" s="4" t="s">
        <v>0</v>
      </c>
      <c r="B12" s="5" t="s">
        <v>10</v>
      </c>
      <c r="C12" s="4" t="s">
        <v>1</v>
      </c>
      <c r="D12" s="4" t="s">
        <v>2</v>
      </c>
      <c r="E12" s="4" t="s">
        <v>3</v>
      </c>
      <c r="F12" s="4" t="s">
        <v>4</v>
      </c>
      <c r="G12" s="4" t="s">
        <v>5</v>
      </c>
      <c r="H12" s="4" t="s">
        <v>2</v>
      </c>
      <c r="I12" s="4" t="s">
        <v>3</v>
      </c>
      <c r="J12" s="4" t="s">
        <v>4</v>
      </c>
      <c r="K12" s="4" t="s">
        <v>5</v>
      </c>
      <c r="L12" s="4" t="s">
        <v>12</v>
      </c>
      <c r="M12" s="54"/>
    </row>
    <row r="13" spans="1:17" ht="19.5">
      <c r="A13" s="61" t="s">
        <v>179</v>
      </c>
      <c r="B13" s="55" t="s">
        <v>267</v>
      </c>
      <c r="C13" s="56">
        <v>13</v>
      </c>
      <c r="D13" s="44">
        <v>43</v>
      </c>
      <c r="E13" s="44">
        <v>41</v>
      </c>
      <c r="F13" s="45">
        <f>SUM(D13+E13)</f>
        <v>84</v>
      </c>
      <c r="G13" s="46">
        <f>(F13-C13)</f>
        <v>71</v>
      </c>
      <c r="H13" s="44">
        <v>46</v>
      </c>
      <c r="I13" s="45">
        <v>42</v>
      </c>
      <c r="J13" s="45">
        <f>SUM(H13:I13)</f>
        <v>88</v>
      </c>
      <c r="K13" s="47">
        <f>+(J13-C13)</f>
        <v>75</v>
      </c>
      <c r="L13" s="63">
        <f>SUM(G13+K13)</f>
        <v>146</v>
      </c>
      <c r="M13" s="62">
        <v>28091</v>
      </c>
    </row>
    <row r="14" spans="1:17" ht="19.5">
      <c r="A14" s="61" t="s">
        <v>321</v>
      </c>
      <c r="B14" s="55" t="s">
        <v>21</v>
      </c>
      <c r="C14" s="56">
        <v>14</v>
      </c>
      <c r="D14" s="44">
        <v>43</v>
      </c>
      <c r="E14" s="44">
        <v>43</v>
      </c>
      <c r="F14" s="45">
        <f>SUM(D14+E14)</f>
        <v>86</v>
      </c>
      <c r="G14" s="46">
        <f>(F14-C14)</f>
        <v>72</v>
      </c>
      <c r="H14" s="44">
        <v>43</v>
      </c>
      <c r="I14" s="45">
        <v>47</v>
      </c>
      <c r="J14" s="45">
        <f>SUM(H14:I14)</f>
        <v>90</v>
      </c>
      <c r="K14" s="47">
        <f>+(J14-C14)</f>
        <v>76</v>
      </c>
      <c r="L14" s="63">
        <f>SUM(G14+K14)</f>
        <v>148</v>
      </c>
      <c r="M14" s="62">
        <v>20369</v>
      </c>
    </row>
    <row r="15" spans="1:17" ht="19.5">
      <c r="A15" s="61" t="s">
        <v>301</v>
      </c>
      <c r="B15" s="55" t="s">
        <v>24</v>
      </c>
      <c r="C15" s="56">
        <v>10</v>
      </c>
      <c r="D15" s="44">
        <v>42</v>
      </c>
      <c r="E15" s="44">
        <v>40</v>
      </c>
      <c r="F15" s="45">
        <f>SUM(D15+E15)</f>
        <v>82</v>
      </c>
      <c r="G15" s="46">
        <f>(F15-C15)</f>
        <v>72</v>
      </c>
      <c r="H15" s="44">
        <v>42</v>
      </c>
      <c r="I15" s="45">
        <v>45</v>
      </c>
      <c r="J15" s="45">
        <f>SUM(H15:I15)</f>
        <v>87</v>
      </c>
      <c r="K15" s="47">
        <f>+(J15-C15)</f>
        <v>77</v>
      </c>
      <c r="L15" s="63">
        <f>SUM(G15+K15)</f>
        <v>149</v>
      </c>
      <c r="M15" s="62">
        <v>23632</v>
      </c>
    </row>
    <row r="16" spans="1:17" ht="19.5">
      <c r="A16" s="61" t="s">
        <v>308</v>
      </c>
      <c r="B16" s="55" t="s">
        <v>26</v>
      </c>
      <c r="C16" s="56">
        <v>11</v>
      </c>
      <c r="D16" s="44">
        <v>40</v>
      </c>
      <c r="E16" s="44">
        <v>43</v>
      </c>
      <c r="F16" s="45">
        <f>SUM(D16+E16)</f>
        <v>83</v>
      </c>
      <c r="G16" s="46">
        <f>(F16-C16)</f>
        <v>72</v>
      </c>
      <c r="H16" s="44">
        <v>40</v>
      </c>
      <c r="I16" s="45">
        <v>48</v>
      </c>
      <c r="J16" s="45">
        <f>SUM(H16:I16)</f>
        <v>88</v>
      </c>
      <c r="K16" s="47">
        <f>+(J16-C16)</f>
        <v>77</v>
      </c>
      <c r="L16" s="63">
        <f>SUM(G16+K16)</f>
        <v>149</v>
      </c>
      <c r="M16" s="62">
        <v>24434</v>
      </c>
    </row>
    <row r="17" spans="1:13" ht="19.5">
      <c r="A17" s="61" t="s">
        <v>297</v>
      </c>
      <c r="B17" s="55" t="s">
        <v>267</v>
      </c>
      <c r="C17" s="56">
        <v>10</v>
      </c>
      <c r="D17" s="44">
        <v>36</v>
      </c>
      <c r="E17" s="44">
        <v>43</v>
      </c>
      <c r="F17" s="45">
        <f>SUM(D17+E17)</f>
        <v>79</v>
      </c>
      <c r="G17" s="46">
        <f>(F17-C17)</f>
        <v>69</v>
      </c>
      <c r="H17" s="44">
        <v>44</v>
      </c>
      <c r="I17" s="45">
        <v>47</v>
      </c>
      <c r="J17" s="45">
        <f>SUM(H17:I17)</f>
        <v>91</v>
      </c>
      <c r="K17" s="47">
        <f>+(J17-C17)</f>
        <v>81</v>
      </c>
      <c r="L17" s="63">
        <f>SUM(G17+K17)</f>
        <v>150</v>
      </c>
      <c r="M17" s="62">
        <v>31803</v>
      </c>
    </row>
    <row r="18" spans="1:13" ht="19.5">
      <c r="A18" s="61" t="s">
        <v>71</v>
      </c>
      <c r="B18" s="55" t="s">
        <v>28</v>
      </c>
      <c r="C18" s="56">
        <v>16</v>
      </c>
      <c r="D18" s="44">
        <v>44</v>
      </c>
      <c r="E18" s="44">
        <v>47</v>
      </c>
      <c r="F18" s="45">
        <f>SUM(D18+E18)</f>
        <v>91</v>
      </c>
      <c r="G18" s="46">
        <f>(F18-C18)</f>
        <v>75</v>
      </c>
      <c r="H18" s="44">
        <v>43</v>
      </c>
      <c r="I18" s="45">
        <v>49</v>
      </c>
      <c r="J18" s="45">
        <f>SUM(H18:I18)</f>
        <v>92</v>
      </c>
      <c r="K18" s="47">
        <f>+(J18-C18)</f>
        <v>76</v>
      </c>
      <c r="L18" s="63">
        <f>SUM(G18+K18)</f>
        <v>151</v>
      </c>
      <c r="M18" s="62">
        <v>16781</v>
      </c>
    </row>
    <row r="19" spans="1:13" ht="19.5">
      <c r="A19" s="61" t="s">
        <v>299</v>
      </c>
      <c r="B19" s="55" t="s">
        <v>26</v>
      </c>
      <c r="C19" s="56">
        <v>10</v>
      </c>
      <c r="D19" s="44">
        <v>42</v>
      </c>
      <c r="E19" s="44">
        <v>42</v>
      </c>
      <c r="F19" s="45">
        <f>SUM(D19+E19)</f>
        <v>84</v>
      </c>
      <c r="G19" s="46">
        <f>(F19-C19)</f>
        <v>74</v>
      </c>
      <c r="H19" s="44">
        <v>40</v>
      </c>
      <c r="I19" s="45">
        <v>48</v>
      </c>
      <c r="J19" s="45">
        <f>SUM(H19:I19)</f>
        <v>88</v>
      </c>
      <c r="K19" s="47">
        <f>+(J19-C19)</f>
        <v>78</v>
      </c>
      <c r="L19" s="63">
        <f>SUM(G19+K19)</f>
        <v>152</v>
      </c>
      <c r="M19" s="62">
        <v>29104</v>
      </c>
    </row>
    <row r="20" spans="1:13" ht="19.5">
      <c r="A20" s="61" t="s">
        <v>331</v>
      </c>
      <c r="B20" s="55" t="s">
        <v>25</v>
      </c>
      <c r="C20" s="56">
        <v>15</v>
      </c>
      <c r="D20" s="44">
        <v>41</v>
      </c>
      <c r="E20" s="44">
        <v>47</v>
      </c>
      <c r="F20" s="45">
        <f>SUM(D20+E20)</f>
        <v>88</v>
      </c>
      <c r="G20" s="46">
        <f>(F20-C20)</f>
        <v>73</v>
      </c>
      <c r="H20" s="44">
        <v>49</v>
      </c>
      <c r="I20" s="45">
        <v>46</v>
      </c>
      <c r="J20" s="45">
        <f>SUM(H20:I20)</f>
        <v>95</v>
      </c>
      <c r="K20" s="47">
        <f>+(J20-C20)</f>
        <v>80</v>
      </c>
      <c r="L20" s="63">
        <f>SUM(G20+K20)</f>
        <v>153</v>
      </c>
      <c r="M20" s="62">
        <v>17499</v>
      </c>
    </row>
    <row r="21" spans="1:13" ht="19.5">
      <c r="A21" s="61" t="s">
        <v>114</v>
      </c>
      <c r="B21" s="55" t="s">
        <v>25</v>
      </c>
      <c r="C21" s="56">
        <v>10</v>
      </c>
      <c r="D21" s="44">
        <v>42</v>
      </c>
      <c r="E21" s="44">
        <v>45</v>
      </c>
      <c r="F21" s="45">
        <f>SUM(D21+E21)</f>
        <v>87</v>
      </c>
      <c r="G21" s="46">
        <f>(F21-C21)</f>
        <v>77</v>
      </c>
      <c r="H21" s="44">
        <v>41</v>
      </c>
      <c r="I21" s="45">
        <v>47</v>
      </c>
      <c r="J21" s="45">
        <f>SUM(H21:I21)</f>
        <v>88</v>
      </c>
      <c r="K21" s="47">
        <f>+(J21-C21)</f>
        <v>78</v>
      </c>
      <c r="L21" s="63">
        <f>SUM(G21+K21)</f>
        <v>155</v>
      </c>
      <c r="M21" s="62">
        <v>28253</v>
      </c>
    </row>
    <row r="22" spans="1:13" ht="19.5">
      <c r="A22" s="61" t="s">
        <v>311</v>
      </c>
      <c r="B22" s="55" t="s">
        <v>267</v>
      </c>
      <c r="C22" s="56">
        <v>13</v>
      </c>
      <c r="D22" s="44">
        <v>43</v>
      </c>
      <c r="E22" s="44">
        <v>46</v>
      </c>
      <c r="F22" s="45">
        <f>SUM(D22+E22)</f>
        <v>89</v>
      </c>
      <c r="G22" s="46">
        <f>(F22-C22)</f>
        <v>76</v>
      </c>
      <c r="H22" s="44">
        <v>46</v>
      </c>
      <c r="I22" s="45">
        <v>46</v>
      </c>
      <c r="J22" s="45">
        <f>SUM(H22:I22)</f>
        <v>92</v>
      </c>
      <c r="K22" s="47">
        <f>+(J22-C22)</f>
        <v>79</v>
      </c>
      <c r="L22" s="63">
        <f>SUM(G22+K22)</f>
        <v>155</v>
      </c>
      <c r="M22" s="62">
        <v>26696</v>
      </c>
    </row>
    <row r="23" spans="1:13" ht="19.5">
      <c r="A23" s="61" t="s">
        <v>302</v>
      </c>
      <c r="B23" s="55" t="s">
        <v>303</v>
      </c>
      <c r="C23" s="56">
        <v>10</v>
      </c>
      <c r="D23" s="44">
        <v>42</v>
      </c>
      <c r="E23" s="44">
        <v>40</v>
      </c>
      <c r="F23" s="45">
        <f>SUM(D23+E23)</f>
        <v>82</v>
      </c>
      <c r="G23" s="46">
        <f>(F23-C23)</f>
        <v>72</v>
      </c>
      <c r="H23" s="44">
        <v>48</v>
      </c>
      <c r="I23" s="45">
        <v>45</v>
      </c>
      <c r="J23" s="45">
        <f>SUM(H23:I23)</f>
        <v>93</v>
      </c>
      <c r="K23" s="47">
        <f>+(J23-C23)</f>
        <v>83</v>
      </c>
      <c r="L23" s="63">
        <f>SUM(G23+K23)</f>
        <v>155</v>
      </c>
      <c r="M23" s="62">
        <v>23107</v>
      </c>
    </row>
    <row r="24" spans="1:13" ht="19.5">
      <c r="A24" s="61" t="s">
        <v>312</v>
      </c>
      <c r="B24" s="55" t="s">
        <v>24</v>
      </c>
      <c r="C24" s="56">
        <v>13</v>
      </c>
      <c r="D24" s="44">
        <v>44</v>
      </c>
      <c r="E24" s="44">
        <v>41</v>
      </c>
      <c r="F24" s="45">
        <f>SUM(D24+E24)</f>
        <v>85</v>
      </c>
      <c r="G24" s="46">
        <f>(F24-C24)</f>
        <v>72</v>
      </c>
      <c r="H24" s="44">
        <v>48</v>
      </c>
      <c r="I24" s="45">
        <v>48</v>
      </c>
      <c r="J24" s="45">
        <f>SUM(H24:I24)</f>
        <v>96</v>
      </c>
      <c r="K24" s="47">
        <f>+(J24-C24)</f>
        <v>83</v>
      </c>
      <c r="L24" s="63">
        <f>SUM(G24+K24)</f>
        <v>155</v>
      </c>
      <c r="M24" s="62">
        <v>27932</v>
      </c>
    </row>
    <row r="25" spans="1:13" ht="19.5">
      <c r="A25" s="61" t="s">
        <v>332</v>
      </c>
      <c r="B25" s="55" t="s">
        <v>24</v>
      </c>
      <c r="C25" s="56">
        <v>16</v>
      </c>
      <c r="D25" s="44">
        <v>44</v>
      </c>
      <c r="E25" s="44">
        <v>48</v>
      </c>
      <c r="F25" s="45">
        <f>SUM(D25+E25)</f>
        <v>92</v>
      </c>
      <c r="G25" s="46">
        <f>(F25-C25)</f>
        <v>76</v>
      </c>
      <c r="H25" s="44">
        <v>50</v>
      </c>
      <c r="I25" s="45">
        <v>46</v>
      </c>
      <c r="J25" s="45">
        <f>SUM(H25:I25)</f>
        <v>96</v>
      </c>
      <c r="K25" s="47">
        <f>+(J25-C25)</f>
        <v>80</v>
      </c>
      <c r="L25" s="63">
        <f>SUM(G25+K25)</f>
        <v>156</v>
      </c>
      <c r="M25" s="62">
        <v>25957</v>
      </c>
    </row>
    <row r="26" spans="1:13" ht="19.5">
      <c r="A26" s="61" t="s">
        <v>319</v>
      </c>
      <c r="B26" s="55" t="s">
        <v>25</v>
      </c>
      <c r="C26" s="56">
        <v>14</v>
      </c>
      <c r="D26" s="44">
        <v>46</v>
      </c>
      <c r="E26" s="44">
        <v>43</v>
      </c>
      <c r="F26" s="45">
        <f>SUM(D26+E26)</f>
        <v>89</v>
      </c>
      <c r="G26" s="46">
        <f>(F26-C26)</f>
        <v>75</v>
      </c>
      <c r="H26" s="44">
        <v>49</v>
      </c>
      <c r="I26" s="45">
        <v>46</v>
      </c>
      <c r="J26" s="45">
        <f>SUM(H26:I26)</f>
        <v>95</v>
      </c>
      <c r="K26" s="47">
        <f>+(J26-C26)</f>
        <v>81</v>
      </c>
      <c r="L26" s="63">
        <f>SUM(G26+K26)</f>
        <v>156</v>
      </c>
      <c r="M26" s="62">
        <v>21554</v>
      </c>
    </row>
    <row r="27" spans="1:13" ht="19.5">
      <c r="A27" s="61" t="s">
        <v>329</v>
      </c>
      <c r="B27" s="55" t="s">
        <v>27</v>
      </c>
      <c r="C27" s="56">
        <v>15</v>
      </c>
      <c r="D27" s="44">
        <v>46</v>
      </c>
      <c r="E27" s="44">
        <v>50</v>
      </c>
      <c r="F27" s="45">
        <f>SUM(D27+E27)</f>
        <v>96</v>
      </c>
      <c r="G27" s="46">
        <f>(F27-C27)</f>
        <v>81</v>
      </c>
      <c r="H27" s="44">
        <v>45</v>
      </c>
      <c r="I27" s="45">
        <v>47</v>
      </c>
      <c r="J27" s="45">
        <f>SUM(H27:I27)</f>
        <v>92</v>
      </c>
      <c r="K27" s="47">
        <f>+(J27-C27)</f>
        <v>77</v>
      </c>
      <c r="L27" s="63">
        <f>SUM(G27+K27)</f>
        <v>158</v>
      </c>
      <c r="M27" s="62">
        <v>22263</v>
      </c>
    </row>
    <row r="28" spans="1:13" ht="19.5">
      <c r="A28" s="61" t="s">
        <v>171</v>
      </c>
      <c r="B28" s="55" t="s">
        <v>25</v>
      </c>
      <c r="C28" s="56">
        <v>12</v>
      </c>
      <c r="D28" s="44">
        <v>42</v>
      </c>
      <c r="E28" s="44">
        <v>44</v>
      </c>
      <c r="F28" s="45">
        <f>SUM(D28+E28)</f>
        <v>86</v>
      </c>
      <c r="G28" s="46">
        <f>(F28-C28)</f>
        <v>74</v>
      </c>
      <c r="H28" s="44">
        <v>50</v>
      </c>
      <c r="I28" s="45">
        <v>48</v>
      </c>
      <c r="J28" s="45">
        <f>SUM(H28:I28)</f>
        <v>98</v>
      </c>
      <c r="K28" s="47">
        <f>+(J28-C28)</f>
        <v>86</v>
      </c>
      <c r="L28" s="63">
        <f>SUM(G28+K28)</f>
        <v>160</v>
      </c>
      <c r="M28" s="62">
        <v>22915</v>
      </c>
    </row>
    <row r="29" spans="1:13" ht="19.5">
      <c r="A29" s="61" t="s">
        <v>333</v>
      </c>
      <c r="B29" s="55" t="s">
        <v>25</v>
      </c>
      <c r="C29" s="56">
        <v>16</v>
      </c>
      <c r="D29" s="44">
        <v>48</v>
      </c>
      <c r="E29" s="44">
        <v>41</v>
      </c>
      <c r="F29" s="45">
        <f>SUM(D29+E29)</f>
        <v>89</v>
      </c>
      <c r="G29" s="46">
        <f>(F29-C29)</f>
        <v>73</v>
      </c>
      <c r="H29" s="44">
        <v>53</v>
      </c>
      <c r="I29" s="45">
        <v>51</v>
      </c>
      <c r="J29" s="45">
        <f>SUM(H29:I29)</f>
        <v>104</v>
      </c>
      <c r="K29" s="47">
        <f>+(J29-C29)</f>
        <v>88</v>
      </c>
      <c r="L29" s="63">
        <f>SUM(G29+K29)</f>
        <v>161</v>
      </c>
      <c r="M29" s="62">
        <v>24030</v>
      </c>
    </row>
    <row r="30" spans="1:13" ht="19.5">
      <c r="A30" s="61" t="s">
        <v>168</v>
      </c>
      <c r="B30" s="55" t="s">
        <v>24</v>
      </c>
      <c r="C30" s="56">
        <v>15</v>
      </c>
      <c r="D30" s="44">
        <v>43</v>
      </c>
      <c r="E30" s="44">
        <v>44</v>
      </c>
      <c r="F30" s="45">
        <f>SUM(D30+E30)</f>
        <v>87</v>
      </c>
      <c r="G30" s="46">
        <f>(F30-C30)</f>
        <v>72</v>
      </c>
      <c r="H30" s="44">
        <v>49</v>
      </c>
      <c r="I30" s="45">
        <v>55</v>
      </c>
      <c r="J30" s="45">
        <f>SUM(H30:I30)</f>
        <v>104</v>
      </c>
      <c r="K30" s="47">
        <f>+(J30-C30)</f>
        <v>89</v>
      </c>
      <c r="L30" s="63">
        <f>SUM(G30+K30)</f>
        <v>161</v>
      </c>
      <c r="M30" s="62">
        <v>17291</v>
      </c>
    </row>
    <row r="31" spans="1:13" ht="19.5">
      <c r="A31" s="61" t="s">
        <v>309</v>
      </c>
      <c r="B31" s="55" t="s">
        <v>246</v>
      </c>
      <c r="C31" s="56">
        <v>11</v>
      </c>
      <c r="D31" s="44">
        <v>47</v>
      </c>
      <c r="E31" s="44">
        <v>46</v>
      </c>
      <c r="F31" s="45">
        <f>SUM(D31+E31)</f>
        <v>93</v>
      </c>
      <c r="G31" s="46">
        <f>(F31-C31)</f>
        <v>82</v>
      </c>
      <c r="H31" s="44">
        <v>46</v>
      </c>
      <c r="I31" s="45">
        <v>46</v>
      </c>
      <c r="J31" s="45">
        <f>SUM(H31:I31)</f>
        <v>92</v>
      </c>
      <c r="K31" s="47">
        <f>+(J31-C31)</f>
        <v>81</v>
      </c>
      <c r="L31" s="63">
        <f>SUM(G31+K31)</f>
        <v>163</v>
      </c>
      <c r="M31" s="62">
        <v>19277</v>
      </c>
    </row>
    <row r="32" spans="1:13" ht="19.5">
      <c r="A32" s="61" t="s">
        <v>324</v>
      </c>
      <c r="B32" s="55" t="s">
        <v>273</v>
      </c>
      <c r="C32" s="56">
        <v>15</v>
      </c>
      <c r="D32" s="44">
        <v>48</v>
      </c>
      <c r="E32" s="44">
        <v>44</v>
      </c>
      <c r="F32" s="45">
        <f>SUM(D32+E32)</f>
        <v>92</v>
      </c>
      <c r="G32" s="46">
        <f>(F32-C32)</f>
        <v>77</v>
      </c>
      <c r="H32" s="44">
        <v>49</v>
      </c>
      <c r="I32" s="45">
        <v>52</v>
      </c>
      <c r="J32" s="45">
        <f>SUM(H32:I32)</f>
        <v>101</v>
      </c>
      <c r="K32" s="47">
        <f>+(J32-C32)</f>
        <v>86</v>
      </c>
      <c r="L32" s="63">
        <f>SUM(G32+K32)</f>
        <v>163</v>
      </c>
      <c r="M32" s="62">
        <v>28559</v>
      </c>
    </row>
    <row r="33" spans="1:13" ht="19.5">
      <c r="A33" s="61" t="s">
        <v>330</v>
      </c>
      <c r="B33" s="55" t="s">
        <v>25</v>
      </c>
      <c r="C33" s="56">
        <v>15</v>
      </c>
      <c r="D33" s="44">
        <v>46</v>
      </c>
      <c r="E33" s="44">
        <v>49</v>
      </c>
      <c r="F33" s="45">
        <f>SUM(D33+E33)</f>
        <v>95</v>
      </c>
      <c r="G33" s="46">
        <f>(F33-C33)</f>
        <v>80</v>
      </c>
      <c r="H33" s="44">
        <v>52</v>
      </c>
      <c r="I33" s="45">
        <v>54</v>
      </c>
      <c r="J33" s="45">
        <f>SUM(H33:I33)</f>
        <v>106</v>
      </c>
      <c r="K33" s="47">
        <f>+(J33-C33)</f>
        <v>91</v>
      </c>
      <c r="L33" s="63">
        <f>SUM(G33+K33)</f>
        <v>171</v>
      </c>
      <c r="M33" s="62">
        <v>21373</v>
      </c>
    </row>
    <row r="34" spans="1:13" ht="19.5">
      <c r="A34" s="61" t="s">
        <v>99</v>
      </c>
      <c r="B34" s="55" t="s">
        <v>25</v>
      </c>
      <c r="C34" s="56">
        <v>16</v>
      </c>
      <c r="D34" s="44" t="s">
        <v>5</v>
      </c>
      <c r="E34" s="44" t="s">
        <v>416</v>
      </c>
      <c r="F34" s="45" t="s">
        <v>417</v>
      </c>
      <c r="G34" s="58" t="s">
        <v>13</v>
      </c>
      <c r="H34" s="44" t="s">
        <v>5</v>
      </c>
      <c r="I34" s="45" t="s">
        <v>416</v>
      </c>
      <c r="J34" s="45" t="s">
        <v>417</v>
      </c>
      <c r="K34" s="47" t="s">
        <v>13</v>
      </c>
      <c r="L34" s="63" t="s">
        <v>13</v>
      </c>
      <c r="M34" s="62">
        <v>21049</v>
      </c>
    </row>
    <row r="35" spans="1:13" ht="19.5">
      <c r="A35" s="61" t="s">
        <v>326</v>
      </c>
      <c r="B35" s="55" t="s">
        <v>28</v>
      </c>
      <c r="C35" s="56">
        <v>15</v>
      </c>
      <c r="D35" s="44" t="s">
        <v>5</v>
      </c>
      <c r="E35" s="44" t="s">
        <v>416</v>
      </c>
      <c r="F35" s="45" t="s">
        <v>417</v>
      </c>
      <c r="G35" s="58" t="s">
        <v>13</v>
      </c>
      <c r="H35" s="44" t="s">
        <v>5</v>
      </c>
      <c r="I35" s="45" t="s">
        <v>416</v>
      </c>
      <c r="J35" s="45" t="s">
        <v>417</v>
      </c>
      <c r="K35" s="47" t="s">
        <v>13</v>
      </c>
      <c r="L35" s="63" t="s">
        <v>13</v>
      </c>
      <c r="M35" s="62">
        <v>25049</v>
      </c>
    </row>
    <row r="36" spans="1:13" ht="19.5">
      <c r="A36" s="61" t="s">
        <v>318</v>
      </c>
      <c r="B36" s="55" t="s">
        <v>28</v>
      </c>
      <c r="C36" s="56">
        <v>14</v>
      </c>
      <c r="D36" s="44" t="s">
        <v>5</v>
      </c>
      <c r="E36" s="44" t="s">
        <v>416</v>
      </c>
      <c r="F36" s="45" t="s">
        <v>417</v>
      </c>
      <c r="G36" s="58" t="s">
        <v>13</v>
      </c>
      <c r="H36" s="44" t="s">
        <v>5</v>
      </c>
      <c r="I36" s="45" t="s">
        <v>416</v>
      </c>
      <c r="J36" s="45" t="s">
        <v>417</v>
      </c>
      <c r="K36" s="47" t="s">
        <v>13</v>
      </c>
      <c r="L36" s="63" t="s">
        <v>13</v>
      </c>
      <c r="M36" s="62">
        <v>21665</v>
      </c>
    </row>
    <row r="37" spans="1:13" ht="19.5">
      <c r="A37" s="61" t="s">
        <v>317</v>
      </c>
      <c r="B37" s="55" t="s">
        <v>21</v>
      </c>
      <c r="C37" s="56">
        <v>14</v>
      </c>
      <c r="D37" s="44" t="s">
        <v>410</v>
      </c>
      <c r="E37" s="44" t="s">
        <v>411</v>
      </c>
      <c r="F37" s="45" t="s">
        <v>412</v>
      </c>
      <c r="G37" s="46" t="s">
        <v>413</v>
      </c>
      <c r="H37" s="44" t="s">
        <v>5</v>
      </c>
      <c r="I37" s="45" t="s">
        <v>416</v>
      </c>
      <c r="J37" s="45" t="s">
        <v>417</v>
      </c>
      <c r="K37" s="47" t="s">
        <v>13</v>
      </c>
      <c r="L37" s="63" t="s">
        <v>13</v>
      </c>
      <c r="M37" s="62">
        <v>23491</v>
      </c>
    </row>
    <row r="38" spans="1:13" ht="19.5">
      <c r="A38" s="61" t="s">
        <v>315</v>
      </c>
      <c r="B38" s="55" t="s">
        <v>25</v>
      </c>
      <c r="C38" s="56">
        <v>13</v>
      </c>
      <c r="D38" s="44" t="s">
        <v>5</v>
      </c>
      <c r="E38" s="44" t="s">
        <v>416</v>
      </c>
      <c r="F38" s="45" t="s">
        <v>417</v>
      </c>
      <c r="G38" s="58" t="s">
        <v>13</v>
      </c>
      <c r="H38" s="44" t="s">
        <v>5</v>
      </c>
      <c r="I38" s="45" t="s">
        <v>416</v>
      </c>
      <c r="J38" s="45" t="s">
        <v>417</v>
      </c>
      <c r="K38" s="47" t="s">
        <v>13</v>
      </c>
      <c r="L38" s="63" t="s">
        <v>13</v>
      </c>
      <c r="M38" s="62">
        <v>31267</v>
      </c>
    </row>
    <row r="39" spans="1:13" ht="19.5">
      <c r="A39" s="61" t="s">
        <v>304</v>
      </c>
      <c r="B39" s="55" t="s">
        <v>24</v>
      </c>
      <c r="C39" s="56">
        <v>10</v>
      </c>
      <c r="D39" s="44" t="s">
        <v>5</v>
      </c>
      <c r="E39" s="44" t="s">
        <v>416</v>
      </c>
      <c r="F39" s="45" t="s">
        <v>417</v>
      </c>
      <c r="G39" s="58" t="s">
        <v>13</v>
      </c>
      <c r="H39" s="44">
        <v>43</v>
      </c>
      <c r="I39" s="45">
        <v>45</v>
      </c>
      <c r="J39" s="45">
        <f>SUM(H39:I39)</f>
        <v>88</v>
      </c>
      <c r="K39" s="47">
        <f>+(J39-C39)</f>
        <v>78</v>
      </c>
      <c r="L39" s="97" t="s">
        <v>13</v>
      </c>
      <c r="M39" s="62">
        <v>22999</v>
      </c>
    </row>
    <row r="40" spans="1:13" ht="19.5">
      <c r="A40" s="61" t="s">
        <v>298</v>
      </c>
      <c r="B40" s="55" t="s">
        <v>26</v>
      </c>
      <c r="C40" s="56">
        <v>10</v>
      </c>
      <c r="D40" s="44" t="s">
        <v>407</v>
      </c>
      <c r="E40" s="44" t="s">
        <v>408</v>
      </c>
      <c r="F40" s="45" t="s">
        <v>413</v>
      </c>
      <c r="G40" s="46" t="s">
        <v>414</v>
      </c>
      <c r="H40" s="44">
        <v>44</v>
      </c>
      <c r="I40" s="45">
        <v>45</v>
      </c>
      <c r="J40" s="45">
        <f>SUM(H40:I40)</f>
        <v>89</v>
      </c>
      <c r="K40" s="47">
        <f>+(J40-C40)</f>
        <v>79</v>
      </c>
      <c r="L40" s="97" t="s">
        <v>13</v>
      </c>
      <c r="M40" s="62">
        <v>29993</v>
      </c>
    </row>
    <row r="41" spans="1:13" ht="19.5">
      <c r="A41" s="61" t="s">
        <v>322</v>
      </c>
      <c r="B41" s="55" t="s">
        <v>25</v>
      </c>
      <c r="C41" s="56">
        <v>14</v>
      </c>
      <c r="D41" s="44">
        <v>41</v>
      </c>
      <c r="E41" s="44">
        <v>46</v>
      </c>
      <c r="F41" s="45">
        <f>SUM(D41+E41)</f>
        <v>87</v>
      </c>
      <c r="G41" s="46">
        <f>(F41-C41)</f>
        <v>73</v>
      </c>
      <c r="H41" s="44" t="s">
        <v>5</v>
      </c>
      <c r="I41" s="45" t="s">
        <v>416</v>
      </c>
      <c r="J41" s="45" t="s">
        <v>417</v>
      </c>
      <c r="K41" s="47" t="s">
        <v>13</v>
      </c>
      <c r="L41" s="63" t="s">
        <v>13</v>
      </c>
      <c r="M41" s="62">
        <v>19625</v>
      </c>
    </row>
    <row r="42" spans="1:13" ht="19.5">
      <c r="A42" s="61" t="s">
        <v>327</v>
      </c>
      <c r="B42" s="55" t="s">
        <v>25</v>
      </c>
      <c r="C42" s="56">
        <v>15</v>
      </c>
      <c r="D42" s="44">
        <v>45</v>
      </c>
      <c r="E42" s="44">
        <v>45</v>
      </c>
      <c r="F42" s="45">
        <f>SUM(D42+E42)</f>
        <v>90</v>
      </c>
      <c r="G42" s="46">
        <f>(F42-C42)</f>
        <v>75</v>
      </c>
      <c r="H42" s="44" t="s">
        <v>5</v>
      </c>
      <c r="I42" s="45" t="s">
        <v>416</v>
      </c>
      <c r="J42" s="45" t="s">
        <v>417</v>
      </c>
      <c r="K42" s="47" t="s">
        <v>13</v>
      </c>
      <c r="L42" s="63" t="s">
        <v>13</v>
      </c>
      <c r="M42" s="62">
        <v>23508</v>
      </c>
    </row>
    <row r="43" spans="1:13" ht="19.5">
      <c r="A43" s="61" t="s">
        <v>307</v>
      </c>
      <c r="B43" s="55" t="s">
        <v>28</v>
      </c>
      <c r="C43" s="56">
        <v>11</v>
      </c>
      <c r="D43" s="44">
        <v>43</v>
      </c>
      <c r="E43" s="44">
        <v>44</v>
      </c>
      <c r="F43" s="45">
        <f>SUM(D43+E43)</f>
        <v>87</v>
      </c>
      <c r="G43" s="46">
        <f>(F43-C43)</f>
        <v>76</v>
      </c>
      <c r="H43" s="44" t="s">
        <v>5</v>
      </c>
      <c r="I43" s="45" t="s">
        <v>416</v>
      </c>
      <c r="J43" s="45" t="s">
        <v>417</v>
      </c>
      <c r="K43" s="47" t="s">
        <v>13</v>
      </c>
      <c r="L43" s="63" t="s">
        <v>13</v>
      </c>
      <c r="M43" s="62">
        <v>27549</v>
      </c>
    </row>
    <row r="44" spans="1:13" ht="19.5">
      <c r="A44" s="61" t="s">
        <v>335</v>
      </c>
      <c r="B44" s="55" t="s">
        <v>25</v>
      </c>
      <c r="C44" s="56">
        <v>16</v>
      </c>
      <c r="D44" s="44">
        <v>47</v>
      </c>
      <c r="E44" s="44">
        <v>46</v>
      </c>
      <c r="F44" s="45">
        <f>SUM(D44+E44)</f>
        <v>93</v>
      </c>
      <c r="G44" s="46">
        <f>(F44-C44)</f>
        <v>77</v>
      </c>
      <c r="H44" s="44" t="s">
        <v>5</v>
      </c>
      <c r="I44" s="45" t="s">
        <v>416</v>
      </c>
      <c r="J44" s="45" t="s">
        <v>417</v>
      </c>
      <c r="K44" s="47" t="s">
        <v>13</v>
      </c>
      <c r="L44" s="63" t="s">
        <v>13</v>
      </c>
      <c r="M44" s="62">
        <v>19850</v>
      </c>
    </row>
    <row r="45" spans="1:13" ht="19.5">
      <c r="A45" s="61" t="s">
        <v>66</v>
      </c>
      <c r="B45" s="55" t="s">
        <v>28</v>
      </c>
      <c r="C45" s="56">
        <v>15</v>
      </c>
      <c r="D45" s="44">
        <v>46</v>
      </c>
      <c r="E45" s="44">
        <v>46</v>
      </c>
      <c r="F45" s="45">
        <f>SUM(D45+E45)</f>
        <v>92</v>
      </c>
      <c r="G45" s="46">
        <f>(F45-C45)</f>
        <v>77</v>
      </c>
      <c r="H45" s="44" t="s">
        <v>5</v>
      </c>
      <c r="I45" s="45" t="s">
        <v>416</v>
      </c>
      <c r="J45" s="45" t="s">
        <v>417</v>
      </c>
      <c r="K45" s="47" t="s">
        <v>13</v>
      </c>
      <c r="L45" s="63" t="s">
        <v>13</v>
      </c>
      <c r="M45" s="62">
        <v>21173</v>
      </c>
    </row>
    <row r="46" spans="1:13" ht="19.5">
      <c r="A46" s="61" t="s">
        <v>328</v>
      </c>
      <c r="B46" s="55" t="s">
        <v>25</v>
      </c>
      <c r="C46" s="56">
        <v>15</v>
      </c>
      <c r="D46" s="44">
        <v>43</v>
      </c>
      <c r="E46" s="44">
        <v>49</v>
      </c>
      <c r="F46" s="45">
        <f>SUM(D46+E46)</f>
        <v>92</v>
      </c>
      <c r="G46" s="46">
        <f>(F46-C46)</f>
        <v>77</v>
      </c>
      <c r="H46" s="44" t="s">
        <v>5</v>
      </c>
      <c r="I46" s="45" t="s">
        <v>416</v>
      </c>
      <c r="J46" s="45" t="s">
        <v>417</v>
      </c>
      <c r="K46" s="47" t="s">
        <v>13</v>
      </c>
      <c r="L46" s="63" t="s">
        <v>13</v>
      </c>
      <c r="M46" s="62">
        <v>22526</v>
      </c>
    </row>
    <row r="47" spans="1:13" ht="19.5">
      <c r="A47" s="61" t="s">
        <v>170</v>
      </c>
      <c r="B47" s="55" t="s">
        <v>25</v>
      </c>
      <c r="C47" s="56">
        <v>14</v>
      </c>
      <c r="D47" s="44">
        <v>47</v>
      </c>
      <c r="E47" s="44">
        <v>44</v>
      </c>
      <c r="F47" s="45">
        <f>SUM(D47+E47)</f>
        <v>91</v>
      </c>
      <c r="G47" s="46">
        <f>(F47-C47)</f>
        <v>77</v>
      </c>
      <c r="H47" s="44" t="s">
        <v>5</v>
      </c>
      <c r="I47" s="45" t="s">
        <v>416</v>
      </c>
      <c r="J47" s="45" t="s">
        <v>417</v>
      </c>
      <c r="K47" s="47" t="s">
        <v>13</v>
      </c>
      <c r="L47" s="63" t="s">
        <v>13</v>
      </c>
      <c r="M47" s="62">
        <v>21436</v>
      </c>
    </row>
    <row r="48" spans="1:13" ht="19.5">
      <c r="A48" s="61" t="s">
        <v>305</v>
      </c>
      <c r="B48" s="55" t="s">
        <v>303</v>
      </c>
      <c r="C48" s="56">
        <v>10</v>
      </c>
      <c r="D48" s="44">
        <v>40</v>
      </c>
      <c r="E48" s="44">
        <v>47</v>
      </c>
      <c r="F48" s="45">
        <f>SUM(D48+E48)</f>
        <v>87</v>
      </c>
      <c r="G48" s="46">
        <f>(F48-C48)</f>
        <v>77</v>
      </c>
      <c r="H48" s="44" t="s">
        <v>5</v>
      </c>
      <c r="I48" s="45" t="s">
        <v>416</v>
      </c>
      <c r="J48" s="45" t="s">
        <v>417</v>
      </c>
      <c r="K48" s="47" t="s">
        <v>13</v>
      </c>
      <c r="L48" s="63" t="s">
        <v>13</v>
      </c>
      <c r="M48" s="62">
        <v>20313</v>
      </c>
    </row>
    <row r="49" spans="1:13" ht="19.5">
      <c r="A49" s="61" t="s">
        <v>325</v>
      </c>
      <c r="B49" s="55" t="s">
        <v>28</v>
      </c>
      <c r="C49" s="56">
        <v>15</v>
      </c>
      <c r="D49" s="44">
        <v>47</v>
      </c>
      <c r="E49" s="44">
        <v>46</v>
      </c>
      <c r="F49" s="45">
        <f>SUM(D49+E49)</f>
        <v>93</v>
      </c>
      <c r="G49" s="46">
        <f>(F49-C49)</f>
        <v>78</v>
      </c>
      <c r="H49" s="44" t="s">
        <v>5</v>
      </c>
      <c r="I49" s="45" t="s">
        <v>416</v>
      </c>
      <c r="J49" s="45" t="s">
        <v>417</v>
      </c>
      <c r="K49" s="47" t="s">
        <v>13</v>
      </c>
      <c r="L49" s="63" t="s">
        <v>13</v>
      </c>
      <c r="M49" s="62">
        <v>28270</v>
      </c>
    </row>
    <row r="50" spans="1:13" ht="19.5">
      <c r="A50" s="61" t="s">
        <v>320</v>
      </c>
      <c r="B50" s="55" t="s">
        <v>25</v>
      </c>
      <c r="C50" s="56">
        <v>14</v>
      </c>
      <c r="D50" s="44">
        <v>49</v>
      </c>
      <c r="E50" s="44">
        <v>43</v>
      </c>
      <c r="F50" s="45">
        <f>SUM(D50+E50)</f>
        <v>92</v>
      </c>
      <c r="G50" s="46">
        <f>(F50-C50)</f>
        <v>78</v>
      </c>
      <c r="H50" s="44" t="s">
        <v>5</v>
      </c>
      <c r="I50" s="45" t="s">
        <v>416</v>
      </c>
      <c r="J50" s="45" t="s">
        <v>417</v>
      </c>
      <c r="K50" s="47" t="s">
        <v>13</v>
      </c>
      <c r="L50" s="63" t="s">
        <v>13</v>
      </c>
      <c r="M50" s="62">
        <v>20947</v>
      </c>
    </row>
    <row r="51" spans="1:13" ht="19.5">
      <c r="A51" s="61" t="s">
        <v>316</v>
      </c>
      <c r="B51" s="55" t="s">
        <v>252</v>
      </c>
      <c r="C51" s="56">
        <v>13</v>
      </c>
      <c r="D51" s="44">
        <v>44</v>
      </c>
      <c r="E51" s="44">
        <v>47</v>
      </c>
      <c r="F51" s="45">
        <f>SUM(D51+E51)</f>
        <v>91</v>
      </c>
      <c r="G51" s="46">
        <f>(F51-C51)</f>
        <v>78</v>
      </c>
      <c r="H51" s="44" t="s">
        <v>5</v>
      </c>
      <c r="I51" s="45" t="s">
        <v>416</v>
      </c>
      <c r="J51" s="45" t="s">
        <v>417</v>
      </c>
      <c r="K51" s="47" t="s">
        <v>13</v>
      </c>
      <c r="L51" s="63" t="s">
        <v>13</v>
      </c>
      <c r="M51" s="62">
        <v>22195</v>
      </c>
    </row>
    <row r="52" spans="1:13" ht="19.5">
      <c r="A52" s="61" t="s">
        <v>334</v>
      </c>
      <c r="B52" s="55" t="s">
        <v>25</v>
      </c>
      <c r="C52" s="56">
        <v>16</v>
      </c>
      <c r="D52" s="44">
        <v>46</v>
      </c>
      <c r="E52" s="44">
        <v>50</v>
      </c>
      <c r="F52" s="45">
        <f>SUM(D52+E52)</f>
        <v>96</v>
      </c>
      <c r="G52" s="46">
        <f>(F52-C52)</f>
        <v>80</v>
      </c>
      <c r="H52" s="44" t="s">
        <v>5</v>
      </c>
      <c r="I52" s="45" t="s">
        <v>416</v>
      </c>
      <c r="J52" s="45" t="s">
        <v>417</v>
      </c>
      <c r="K52" s="47" t="s">
        <v>13</v>
      </c>
      <c r="L52" s="63" t="s">
        <v>13</v>
      </c>
      <c r="M52" s="62">
        <v>21399</v>
      </c>
    </row>
    <row r="53" spans="1:13" ht="19.5">
      <c r="A53" s="61" t="s">
        <v>323</v>
      </c>
      <c r="B53" s="55" t="s">
        <v>25</v>
      </c>
      <c r="C53" s="56">
        <v>14</v>
      </c>
      <c r="D53" s="44">
        <v>47</v>
      </c>
      <c r="E53" s="44">
        <v>47</v>
      </c>
      <c r="F53" s="45">
        <f>SUM(D53+E53)</f>
        <v>94</v>
      </c>
      <c r="G53" s="46">
        <f>(F53-C53)</f>
        <v>80</v>
      </c>
      <c r="H53" s="44" t="s">
        <v>5</v>
      </c>
      <c r="I53" s="45" t="s">
        <v>416</v>
      </c>
      <c r="J53" s="45" t="s">
        <v>417</v>
      </c>
      <c r="K53" s="47" t="s">
        <v>13</v>
      </c>
      <c r="L53" s="63" t="s">
        <v>13</v>
      </c>
      <c r="M53" s="62">
        <v>17712</v>
      </c>
    </row>
    <row r="54" spans="1:13" ht="19.5">
      <c r="A54" s="61" t="s">
        <v>306</v>
      </c>
      <c r="B54" s="55" t="s">
        <v>21</v>
      </c>
      <c r="C54" s="56">
        <v>11</v>
      </c>
      <c r="D54" s="44">
        <v>46</v>
      </c>
      <c r="E54" s="44">
        <v>45</v>
      </c>
      <c r="F54" s="45">
        <f>SUM(D54+E54)</f>
        <v>91</v>
      </c>
      <c r="G54" s="46">
        <f>(F54-C54)</f>
        <v>80</v>
      </c>
      <c r="H54" s="44" t="s">
        <v>5</v>
      </c>
      <c r="I54" s="45" t="s">
        <v>416</v>
      </c>
      <c r="J54" s="45" t="s">
        <v>417</v>
      </c>
      <c r="K54" s="47" t="s">
        <v>13</v>
      </c>
      <c r="L54" s="63" t="s">
        <v>13</v>
      </c>
      <c r="M54" s="62">
        <v>27933</v>
      </c>
    </row>
    <row r="55" spans="1:13" ht="19.5">
      <c r="A55" s="61" t="s">
        <v>37</v>
      </c>
      <c r="B55" s="55" t="s">
        <v>23</v>
      </c>
      <c r="C55" s="56">
        <v>16</v>
      </c>
      <c r="D55" s="44">
        <v>49</v>
      </c>
      <c r="E55" s="44">
        <v>48</v>
      </c>
      <c r="F55" s="45">
        <f>SUM(D55+E55)</f>
        <v>97</v>
      </c>
      <c r="G55" s="46">
        <f>(F55-C55)</f>
        <v>81</v>
      </c>
      <c r="H55" s="44" t="s">
        <v>5</v>
      </c>
      <c r="I55" s="45" t="s">
        <v>416</v>
      </c>
      <c r="J55" s="45" t="s">
        <v>417</v>
      </c>
      <c r="K55" s="47" t="s">
        <v>13</v>
      </c>
      <c r="L55" s="63" t="s">
        <v>13</v>
      </c>
      <c r="M55" s="62">
        <v>24177</v>
      </c>
    </row>
    <row r="56" spans="1:13" ht="19.5">
      <c r="A56" s="61" t="s">
        <v>300</v>
      </c>
      <c r="B56" s="55" t="s">
        <v>21</v>
      </c>
      <c r="C56" s="56">
        <v>10</v>
      </c>
      <c r="D56" s="44">
        <v>47</v>
      </c>
      <c r="E56" s="44">
        <v>44</v>
      </c>
      <c r="F56" s="45">
        <f>SUM(D56+E56)</f>
        <v>91</v>
      </c>
      <c r="G56" s="46">
        <f>(F56-C56)</f>
        <v>81</v>
      </c>
      <c r="H56" s="44" t="s">
        <v>5</v>
      </c>
      <c r="I56" s="45" t="s">
        <v>416</v>
      </c>
      <c r="J56" s="45" t="s">
        <v>417</v>
      </c>
      <c r="K56" s="47" t="s">
        <v>13</v>
      </c>
      <c r="L56" s="63" t="s">
        <v>13</v>
      </c>
      <c r="M56" s="62">
        <v>24928</v>
      </c>
    </row>
    <row r="57" spans="1:13" ht="19.5">
      <c r="A57" s="61" t="s">
        <v>57</v>
      </c>
      <c r="B57" s="55" t="s">
        <v>23</v>
      </c>
      <c r="C57" s="56">
        <v>10</v>
      </c>
      <c r="D57" s="44">
        <v>45</v>
      </c>
      <c r="E57" s="44">
        <v>46</v>
      </c>
      <c r="F57" s="45">
        <f>SUM(D57+E57)</f>
        <v>91</v>
      </c>
      <c r="G57" s="46">
        <f>(F57-C57)</f>
        <v>81</v>
      </c>
      <c r="H57" s="44" t="s">
        <v>5</v>
      </c>
      <c r="I57" s="45" t="s">
        <v>416</v>
      </c>
      <c r="J57" s="45" t="s">
        <v>417</v>
      </c>
      <c r="K57" s="47" t="s">
        <v>13</v>
      </c>
      <c r="L57" s="63" t="s">
        <v>13</v>
      </c>
      <c r="M57" s="62">
        <v>20847</v>
      </c>
    </row>
    <row r="58" spans="1:13" ht="19.5">
      <c r="A58" s="61" t="s">
        <v>68</v>
      </c>
      <c r="B58" s="55" t="s">
        <v>27</v>
      </c>
      <c r="C58" s="56">
        <v>15</v>
      </c>
      <c r="D58" s="44">
        <v>51</v>
      </c>
      <c r="E58" s="44">
        <v>46</v>
      </c>
      <c r="F58" s="45">
        <f>SUM(D58+E58)</f>
        <v>97</v>
      </c>
      <c r="G58" s="46">
        <f>(F58-C58)</f>
        <v>82</v>
      </c>
      <c r="H58" s="44" t="s">
        <v>5</v>
      </c>
      <c r="I58" s="45" t="s">
        <v>416</v>
      </c>
      <c r="J58" s="45" t="s">
        <v>417</v>
      </c>
      <c r="K58" s="47" t="s">
        <v>13</v>
      </c>
      <c r="L58" s="63" t="s">
        <v>13</v>
      </c>
      <c r="M58" s="62">
        <v>21404</v>
      </c>
    </row>
    <row r="59" spans="1:13" ht="19.5">
      <c r="A59" s="61" t="s">
        <v>314</v>
      </c>
      <c r="B59" s="55" t="s">
        <v>23</v>
      </c>
      <c r="C59" s="56">
        <v>13</v>
      </c>
      <c r="D59" s="44">
        <v>52</v>
      </c>
      <c r="E59" s="44">
        <v>44</v>
      </c>
      <c r="F59" s="45">
        <f>SUM(D59+E59)</f>
        <v>96</v>
      </c>
      <c r="G59" s="46">
        <f>(F59-C59)</f>
        <v>83</v>
      </c>
      <c r="H59" s="44" t="s">
        <v>5</v>
      </c>
      <c r="I59" s="45" t="s">
        <v>416</v>
      </c>
      <c r="J59" s="45" t="s">
        <v>417</v>
      </c>
      <c r="K59" s="47" t="s">
        <v>13</v>
      </c>
      <c r="L59" s="63" t="s">
        <v>13</v>
      </c>
      <c r="M59" s="62">
        <v>24521</v>
      </c>
    </row>
    <row r="60" spans="1:13" ht="19.5">
      <c r="A60" s="61" t="s">
        <v>310</v>
      </c>
      <c r="B60" s="55" t="s">
        <v>25</v>
      </c>
      <c r="C60" s="56">
        <v>12</v>
      </c>
      <c r="D60" s="44">
        <v>48</v>
      </c>
      <c r="E60" s="44">
        <v>51</v>
      </c>
      <c r="F60" s="45">
        <f>SUM(D60+E60)</f>
        <v>99</v>
      </c>
      <c r="G60" s="46">
        <f>(F60-C60)</f>
        <v>87</v>
      </c>
      <c r="H60" s="44" t="s">
        <v>5</v>
      </c>
      <c r="I60" s="45" t="s">
        <v>416</v>
      </c>
      <c r="J60" s="45" t="s">
        <v>417</v>
      </c>
      <c r="K60" s="47" t="s">
        <v>13</v>
      </c>
      <c r="L60" s="63" t="s">
        <v>13</v>
      </c>
      <c r="M60" s="62">
        <v>21013</v>
      </c>
    </row>
    <row r="61" spans="1:13" ht="20.25" thickBot="1">
      <c r="A61" s="213" t="s">
        <v>313</v>
      </c>
      <c r="B61" s="116" t="s">
        <v>25</v>
      </c>
      <c r="C61" s="117">
        <v>13</v>
      </c>
      <c r="D61" s="118" t="s">
        <v>13</v>
      </c>
      <c r="E61" s="118" t="s">
        <v>13</v>
      </c>
      <c r="F61" s="118" t="s">
        <v>13</v>
      </c>
      <c r="G61" s="121" t="s">
        <v>13</v>
      </c>
      <c r="H61" s="118" t="s">
        <v>13</v>
      </c>
      <c r="I61" s="118" t="s">
        <v>13</v>
      </c>
      <c r="J61" s="118" t="s">
        <v>13</v>
      </c>
      <c r="K61" s="210" t="s">
        <v>13</v>
      </c>
      <c r="L61" s="128" t="s">
        <v>13</v>
      </c>
      <c r="M61" s="62">
        <v>27763</v>
      </c>
    </row>
  </sheetData>
  <sortState ref="A13:M61">
    <sortCondition ref="L13:L61"/>
    <sortCondition ref="K13:K61"/>
    <sortCondition ref="G13:G61"/>
  </sortState>
  <mergeCells count="8">
    <mergeCell ref="A11:L11"/>
    <mergeCell ref="A1:L1"/>
    <mergeCell ref="A2:L2"/>
    <mergeCell ref="A6:L6"/>
    <mergeCell ref="A5:L5"/>
    <mergeCell ref="A4:L4"/>
    <mergeCell ref="A8:L8"/>
    <mergeCell ref="A9:L9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7"/>
  <sheetViews>
    <sheetView zoomScale="70" zoomScaleNormal="70" workbookViewId="0">
      <selection sqref="A1:L1"/>
    </sheetView>
  </sheetViews>
  <sheetFormatPr baseColWidth="10" defaultRowHeight="18.75"/>
  <cols>
    <col min="1" max="1" width="37.7109375" style="1" bestFit="1" customWidth="1"/>
    <col min="2" max="2" width="9.7109375" style="1" bestFit="1" customWidth="1"/>
    <col min="3" max="10" width="6.7109375" style="2" customWidth="1"/>
    <col min="11" max="11" width="5.7109375" style="1" customWidth="1"/>
    <col min="12" max="12" width="8.28515625" style="1" customWidth="1"/>
    <col min="13" max="13" width="12.85546875" style="35" hidden="1" customWidth="1"/>
    <col min="14" max="14" width="11.42578125" style="1"/>
    <col min="16" max="16384" width="11.42578125" style="1"/>
  </cols>
  <sheetData>
    <row r="1" spans="1:16" ht="30.75">
      <c r="A1" s="141" t="s">
        <v>6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"/>
      <c r="O1" s="1"/>
      <c r="P1"/>
    </row>
    <row r="2" spans="1:16" ht="30.75">
      <c r="A2" s="141" t="s">
        <v>7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"/>
      <c r="O2" s="1"/>
      <c r="P2"/>
    </row>
    <row r="3" spans="1:16" ht="19.5" thickBot="1">
      <c r="C3" s="1"/>
      <c r="D3" s="1"/>
      <c r="E3" s="1"/>
      <c r="F3" s="1"/>
      <c r="G3" s="1"/>
      <c r="H3" s="1"/>
      <c r="I3" s="1"/>
      <c r="J3" s="1"/>
      <c r="M3" s="1"/>
      <c r="O3" s="1"/>
      <c r="P3"/>
    </row>
    <row r="4" spans="1:16" ht="26.25" thickBot="1">
      <c r="A4" s="147" t="str">
        <f>'CAB 0-9'!A4:L4</f>
        <v>CLUB MAR DEL PLATA S.A.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9"/>
      <c r="M4" s="1"/>
      <c r="O4" s="1"/>
      <c r="P4"/>
    </row>
    <row r="5" spans="1:16" ht="26.25" thickBot="1">
      <c r="A5" s="147" t="str">
        <f>'CAB 0-9'!A5:L5</f>
        <v>Golf Los Acantilados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9"/>
      <c r="M5" s="1"/>
      <c r="O5" s="1"/>
      <c r="P5"/>
    </row>
    <row r="6" spans="1:16" ht="37.5">
      <c r="A6" s="146" t="s">
        <v>11</v>
      </c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"/>
      <c r="O6" s="1"/>
      <c r="P6"/>
    </row>
    <row r="7" spans="1:16" ht="2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1"/>
      <c r="O7" s="1"/>
      <c r="P7"/>
    </row>
    <row r="8" spans="1:16" ht="19.5">
      <c r="A8" s="144" t="s">
        <v>19</v>
      </c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"/>
      <c r="O8" s="1"/>
      <c r="P8"/>
    </row>
    <row r="9" spans="1:16" ht="19.5">
      <c r="A9" s="145" t="str">
        <f>'CAB 0-9'!A9:L9</f>
        <v>23 Y 24 DE MARZO DE 2019</v>
      </c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"/>
      <c r="O9" s="1"/>
      <c r="P9"/>
    </row>
    <row r="10" spans="1:16" ht="20.25" thickBot="1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1"/>
      <c r="O10" s="1"/>
      <c r="P10"/>
    </row>
    <row r="11" spans="1:16" ht="20.25" thickBot="1">
      <c r="A11" s="138" t="s">
        <v>9</v>
      </c>
      <c r="B11" s="139"/>
      <c r="C11" s="139"/>
      <c r="D11" s="139"/>
      <c r="E11" s="139"/>
      <c r="F11" s="139"/>
      <c r="G11" s="139"/>
      <c r="H11" s="139"/>
      <c r="I11" s="139"/>
      <c r="J11" s="139"/>
      <c r="K11" s="139"/>
      <c r="L11" s="140"/>
      <c r="M11" s="1"/>
    </row>
    <row r="12" spans="1:16" s="3" customFormat="1" ht="20.25" thickBot="1">
      <c r="A12" s="36" t="s">
        <v>0</v>
      </c>
      <c r="B12" s="37" t="s">
        <v>10</v>
      </c>
      <c r="C12" s="36" t="s">
        <v>1</v>
      </c>
      <c r="D12" s="36" t="s">
        <v>2</v>
      </c>
      <c r="E12" s="36" t="s">
        <v>3</v>
      </c>
      <c r="F12" s="36" t="s">
        <v>4</v>
      </c>
      <c r="G12" s="36" t="s">
        <v>5</v>
      </c>
      <c r="H12" s="36" t="s">
        <v>2</v>
      </c>
      <c r="I12" s="36" t="s">
        <v>3</v>
      </c>
      <c r="J12" s="36" t="s">
        <v>4</v>
      </c>
      <c r="K12" s="36" t="s">
        <v>5</v>
      </c>
      <c r="L12" s="36" t="s">
        <v>12</v>
      </c>
      <c r="M12" s="54"/>
    </row>
    <row r="13" spans="1:16" ht="19.5">
      <c r="A13" s="61" t="s">
        <v>360</v>
      </c>
      <c r="B13" s="55" t="s">
        <v>23</v>
      </c>
      <c r="C13" s="56">
        <v>22</v>
      </c>
      <c r="D13" s="44">
        <v>46</v>
      </c>
      <c r="E13" s="44">
        <v>46</v>
      </c>
      <c r="F13" s="45">
        <f>SUM(D13+E13)</f>
        <v>92</v>
      </c>
      <c r="G13" s="46">
        <f>(F13-C13)</f>
        <v>70</v>
      </c>
      <c r="H13" s="44">
        <v>50</v>
      </c>
      <c r="I13" s="45">
        <v>50</v>
      </c>
      <c r="J13" s="45">
        <f>SUM(H13:I13)</f>
        <v>100</v>
      </c>
      <c r="K13" s="47">
        <f>+(J13-C13)</f>
        <v>78</v>
      </c>
      <c r="L13" s="63">
        <f>SUM(G13+K13)</f>
        <v>148</v>
      </c>
      <c r="M13" s="62">
        <v>22238</v>
      </c>
      <c r="O13" s="1"/>
      <c r="P13"/>
    </row>
    <row r="14" spans="1:16" ht="19.5">
      <c r="A14" s="61" t="s">
        <v>345</v>
      </c>
      <c r="B14" s="55" t="s">
        <v>24</v>
      </c>
      <c r="C14" s="56">
        <v>19</v>
      </c>
      <c r="D14" s="44">
        <v>45</v>
      </c>
      <c r="E14" s="44">
        <v>46</v>
      </c>
      <c r="F14" s="45">
        <f>SUM(D14+E14)</f>
        <v>91</v>
      </c>
      <c r="G14" s="46">
        <f>(F14-C14)</f>
        <v>72</v>
      </c>
      <c r="H14" s="44">
        <v>49</v>
      </c>
      <c r="I14" s="45">
        <v>47</v>
      </c>
      <c r="J14" s="45">
        <f>SUM(H14:I14)</f>
        <v>96</v>
      </c>
      <c r="K14" s="47">
        <f>+(J14-C14)</f>
        <v>77</v>
      </c>
      <c r="L14" s="63">
        <f>SUM(G14+K14)</f>
        <v>149</v>
      </c>
      <c r="M14" s="62">
        <v>26075</v>
      </c>
      <c r="O14" s="1"/>
      <c r="P14"/>
    </row>
    <row r="15" spans="1:16" ht="19.5">
      <c r="A15" s="61" t="s">
        <v>341</v>
      </c>
      <c r="B15" s="55" t="s">
        <v>21</v>
      </c>
      <c r="C15" s="56">
        <v>18</v>
      </c>
      <c r="D15" s="44">
        <v>48</v>
      </c>
      <c r="E15" s="44">
        <v>46</v>
      </c>
      <c r="F15" s="45">
        <f>SUM(D15+E15)</f>
        <v>94</v>
      </c>
      <c r="G15" s="46">
        <f>(F15-C15)</f>
        <v>76</v>
      </c>
      <c r="H15" s="44">
        <v>46</v>
      </c>
      <c r="I15" s="45">
        <v>46</v>
      </c>
      <c r="J15" s="45">
        <f>SUM(H15:I15)</f>
        <v>92</v>
      </c>
      <c r="K15" s="47">
        <f>+(J15-C15)</f>
        <v>74</v>
      </c>
      <c r="L15" s="63">
        <f>SUM(G15+K15)</f>
        <v>150</v>
      </c>
      <c r="M15" s="62">
        <v>22573</v>
      </c>
      <c r="O15" s="1"/>
      <c r="P15"/>
    </row>
    <row r="16" spans="1:16" ht="19.5">
      <c r="A16" s="61" t="s">
        <v>364</v>
      </c>
      <c r="B16" s="55" t="s">
        <v>24</v>
      </c>
      <c r="C16" s="56">
        <v>23</v>
      </c>
      <c r="D16" s="44">
        <v>48</v>
      </c>
      <c r="E16" s="44">
        <v>48</v>
      </c>
      <c r="F16" s="45">
        <f>SUM(D16+E16)</f>
        <v>96</v>
      </c>
      <c r="G16" s="46">
        <f>(F16-C16)</f>
        <v>73</v>
      </c>
      <c r="H16" s="44">
        <v>50</v>
      </c>
      <c r="I16" s="45">
        <v>50</v>
      </c>
      <c r="J16" s="45">
        <f>SUM(H16:I16)</f>
        <v>100</v>
      </c>
      <c r="K16" s="47">
        <f>+(J16-C16)</f>
        <v>77</v>
      </c>
      <c r="L16" s="63">
        <f>SUM(G16+K16)</f>
        <v>150</v>
      </c>
      <c r="M16" s="62">
        <v>28143</v>
      </c>
      <c r="O16" s="1"/>
      <c r="P16"/>
    </row>
    <row r="17" spans="1:17" ht="19.5">
      <c r="A17" s="61" t="s">
        <v>352</v>
      </c>
      <c r="B17" s="55" t="s">
        <v>353</v>
      </c>
      <c r="C17" s="56">
        <v>20</v>
      </c>
      <c r="D17" s="44">
        <v>44</v>
      </c>
      <c r="E17" s="44">
        <v>42</v>
      </c>
      <c r="F17" s="45">
        <f>SUM(D17+E17)</f>
        <v>86</v>
      </c>
      <c r="G17" s="46">
        <f>(F17-C17)</f>
        <v>66</v>
      </c>
      <c r="H17" s="44">
        <v>51</v>
      </c>
      <c r="I17" s="45">
        <v>53</v>
      </c>
      <c r="J17" s="45">
        <f>SUM(H17:I17)</f>
        <v>104</v>
      </c>
      <c r="K17" s="47">
        <f>+(J17-C17)</f>
        <v>84</v>
      </c>
      <c r="L17" s="63">
        <f>SUM(G17+K17)</f>
        <v>150</v>
      </c>
      <c r="M17" s="62">
        <v>22630</v>
      </c>
      <c r="O17" s="1"/>
      <c r="P17"/>
    </row>
    <row r="18" spans="1:17" ht="19.5">
      <c r="A18" s="61" t="s">
        <v>339</v>
      </c>
      <c r="B18" s="55" t="s">
        <v>303</v>
      </c>
      <c r="C18" s="56">
        <v>18</v>
      </c>
      <c r="D18" s="44">
        <v>44</v>
      </c>
      <c r="E18" s="44">
        <v>42</v>
      </c>
      <c r="F18" s="45">
        <f>SUM(D18+E18)</f>
        <v>86</v>
      </c>
      <c r="G18" s="46">
        <f>(F18-C18)</f>
        <v>68</v>
      </c>
      <c r="H18" s="44">
        <v>56</v>
      </c>
      <c r="I18" s="45">
        <v>46</v>
      </c>
      <c r="J18" s="45">
        <f>SUM(H18:I18)</f>
        <v>102</v>
      </c>
      <c r="K18" s="47">
        <f>+(J18-C18)</f>
        <v>84</v>
      </c>
      <c r="L18" s="63">
        <f>SUM(G18+K18)</f>
        <v>152</v>
      </c>
      <c r="M18" s="62">
        <v>25041</v>
      </c>
      <c r="O18" s="1"/>
      <c r="P18"/>
    </row>
    <row r="19" spans="1:17" ht="19.5">
      <c r="A19" s="61" t="s">
        <v>336</v>
      </c>
      <c r="B19" s="55" t="s">
        <v>28</v>
      </c>
      <c r="C19" s="56">
        <v>17</v>
      </c>
      <c r="D19" s="44">
        <v>41</v>
      </c>
      <c r="E19" s="44">
        <v>46</v>
      </c>
      <c r="F19" s="45">
        <f>SUM(D19+E19)</f>
        <v>87</v>
      </c>
      <c r="G19" s="46">
        <f>(F19-C19)</f>
        <v>70</v>
      </c>
      <c r="H19" s="44">
        <v>51</v>
      </c>
      <c r="I19" s="45">
        <v>50</v>
      </c>
      <c r="J19" s="45">
        <f>SUM(H19:I19)</f>
        <v>101</v>
      </c>
      <c r="K19" s="47">
        <f>+(J19-C19)</f>
        <v>84</v>
      </c>
      <c r="L19" s="63">
        <f>SUM(G19+K19)</f>
        <v>154</v>
      </c>
      <c r="M19" s="62">
        <v>27574</v>
      </c>
      <c r="O19" s="1"/>
      <c r="P19"/>
    </row>
    <row r="20" spans="1:17" ht="19.5">
      <c r="A20" s="61" t="s">
        <v>72</v>
      </c>
      <c r="B20" s="55" t="s">
        <v>28</v>
      </c>
      <c r="C20" s="56">
        <v>22</v>
      </c>
      <c r="D20" s="44">
        <v>50</v>
      </c>
      <c r="E20" s="44">
        <v>49</v>
      </c>
      <c r="F20" s="45">
        <f>SUM(D20+E20)</f>
        <v>99</v>
      </c>
      <c r="G20" s="46">
        <f>(F20-C20)</f>
        <v>77</v>
      </c>
      <c r="H20" s="44">
        <v>53</v>
      </c>
      <c r="I20" s="45">
        <v>47</v>
      </c>
      <c r="J20" s="45">
        <f>SUM(H20:I20)</f>
        <v>100</v>
      </c>
      <c r="K20" s="47">
        <f>+(J20-C20)</f>
        <v>78</v>
      </c>
      <c r="L20" s="63">
        <f>SUM(G20+K20)</f>
        <v>155</v>
      </c>
      <c r="M20" s="62">
        <v>19662</v>
      </c>
      <c r="O20" s="1"/>
      <c r="P20"/>
    </row>
    <row r="21" spans="1:17" ht="19.5">
      <c r="A21" s="61" t="s">
        <v>356</v>
      </c>
      <c r="B21" s="55" t="s">
        <v>25</v>
      </c>
      <c r="C21" s="56">
        <v>21</v>
      </c>
      <c r="D21" s="44">
        <v>48</v>
      </c>
      <c r="E21" s="44">
        <v>48</v>
      </c>
      <c r="F21" s="45">
        <f>SUM(D21+E21)</f>
        <v>96</v>
      </c>
      <c r="G21" s="46">
        <f>(F21-C21)</f>
        <v>75</v>
      </c>
      <c r="H21" s="44">
        <v>50</v>
      </c>
      <c r="I21" s="45">
        <v>52</v>
      </c>
      <c r="J21" s="45">
        <f>SUM(H21:I21)</f>
        <v>102</v>
      </c>
      <c r="K21" s="47">
        <f>+(J21-C21)</f>
        <v>81</v>
      </c>
      <c r="L21" s="63">
        <f>SUM(G21+K21)</f>
        <v>156</v>
      </c>
      <c r="M21" s="62">
        <v>24299</v>
      </c>
      <c r="O21" s="1"/>
      <c r="P21"/>
    </row>
    <row r="22" spans="1:17" ht="19.5">
      <c r="A22" s="61" t="s">
        <v>337</v>
      </c>
      <c r="B22" s="55" t="s">
        <v>25</v>
      </c>
      <c r="C22" s="56">
        <v>17</v>
      </c>
      <c r="D22" s="44">
        <v>43</v>
      </c>
      <c r="E22" s="44">
        <v>46</v>
      </c>
      <c r="F22" s="45">
        <f>SUM(D22+E22)</f>
        <v>89</v>
      </c>
      <c r="G22" s="46">
        <f>(F22-C22)</f>
        <v>72</v>
      </c>
      <c r="H22" s="44">
        <v>48</v>
      </c>
      <c r="I22" s="45">
        <v>53</v>
      </c>
      <c r="J22" s="45">
        <f>SUM(H22:I22)</f>
        <v>101</v>
      </c>
      <c r="K22" s="47">
        <f>+(J22-C22)</f>
        <v>84</v>
      </c>
      <c r="L22" s="63">
        <f>SUM(G22+K22)</f>
        <v>156</v>
      </c>
      <c r="M22" s="62">
        <v>21167</v>
      </c>
      <c r="O22" s="1"/>
      <c r="P22"/>
    </row>
    <row r="23" spans="1:17" ht="19.5">
      <c r="A23" s="61" t="s">
        <v>362</v>
      </c>
      <c r="B23" s="55" t="s">
        <v>24</v>
      </c>
      <c r="C23" s="56">
        <v>22</v>
      </c>
      <c r="D23" s="44">
        <v>45</v>
      </c>
      <c r="E23" s="44">
        <v>49</v>
      </c>
      <c r="F23" s="45">
        <f>SUM(D23+E23)</f>
        <v>94</v>
      </c>
      <c r="G23" s="46">
        <f>(F23-C23)</f>
        <v>72</v>
      </c>
      <c r="H23" s="44">
        <v>49</v>
      </c>
      <c r="I23" s="45">
        <v>58</v>
      </c>
      <c r="J23" s="45">
        <f>SUM(H23:I23)</f>
        <v>107</v>
      </c>
      <c r="K23" s="47">
        <f>+(J23-C23)</f>
        <v>85</v>
      </c>
      <c r="L23" s="63">
        <f>SUM(G23+K23)</f>
        <v>157</v>
      </c>
      <c r="M23" s="62">
        <v>20768</v>
      </c>
      <c r="O23" s="1"/>
      <c r="P23"/>
    </row>
    <row r="24" spans="1:17" ht="19.5">
      <c r="A24" s="61" t="s">
        <v>351</v>
      </c>
      <c r="B24" s="55" t="s">
        <v>21</v>
      </c>
      <c r="C24" s="56">
        <v>20</v>
      </c>
      <c r="D24" s="44">
        <v>48</v>
      </c>
      <c r="E24" s="44">
        <v>53</v>
      </c>
      <c r="F24" s="45">
        <f>SUM(D24+E24)</f>
        <v>101</v>
      </c>
      <c r="G24" s="46">
        <f>(F24-C24)</f>
        <v>81</v>
      </c>
      <c r="H24" s="44">
        <v>49</v>
      </c>
      <c r="I24" s="45">
        <v>52</v>
      </c>
      <c r="J24" s="45">
        <f>SUM(H24:I24)</f>
        <v>101</v>
      </c>
      <c r="K24" s="47">
        <f>+(J24-C24)</f>
        <v>81</v>
      </c>
      <c r="L24" s="63">
        <f>SUM(G24+K24)</f>
        <v>162</v>
      </c>
      <c r="M24" s="62">
        <v>23449</v>
      </c>
      <c r="O24" s="1"/>
      <c r="P24"/>
    </row>
    <row r="25" spans="1:17" ht="19.5">
      <c r="A25" s="61" t="s">
        <v>347</v>
      </c>
      <c r="B25" s="55" t="s">
        <v>25</v>
      </c>
      <c r="C25" s="56">
        <v>19</v>
      </c>
      <c r="D25" s="44">
        <v>49</v>
      </c>
      <c r="E25" s="44">
        <v>50</v>
      </c>
      <c r="F25" s="45">
        <f>SUM(D25+E25)</f>
        <v>99</v>
      </c>
      <c r="G25" s="46">
        <f>(F25-C25)</f>
        <v>80</v>
      </c>
      <c r="H25" s="44">
        <v>47</v>
      </c>
      <c r="I25" s="45">
        <v>54</v>
      </c>
      <c r="J25" s="45">
        <f>SUM(H25:I25)</f>
        <v>101</v>
      </c>
      <c r="K25" s="47">
        <f>+(J25-C25)</f>
        <v>82</v>
      </c>
      <c r="L25" s="63">
        <f>SUM(G25+K25)</f>
        <v>162</v>
      </c>
      <c r="M25" s="62">
        <v>23497</v>
      </c>
      <c r="O25" s="1"/>
      <c r="P25"/>
    </row>
    <row r="26" spans="1:17" ht="19.5">
      <c r="A26" s="61" t="s">
        <v>346</v>
      </c>
      <c r="B26" s="55" t="s">
        <v>25</v>
      </c>
      <c r="C26" s="56">
        <v>19</v>
      </c>
      <c r="D26" s="44">
        <v>45</v>
      </c>
      <c r="E26" s="44">
        <v>52</v>
      </c>
      <c r="F26" s="45">
        <f>SUM(D26+E26)</f>
        <v>97</v>
      </c>
      <c r="G26" s="46">
        <f>(F26-C26)</f>
        <v>78</v>
      </c>
      <c r="H26" s="44">
        <v>50</v>
      </c>
      <c r="I26" s="45">
        <v>53</v>
      </c>
      <c r="J26" s="45">
        <f>SUM(H26:I26)</f>
        <v>103</v>
      </c>
      <c r="K26" s="47">
        <f>+(J26-C26)</f>
        <v>84</v>
      </c>
      <c r="L26" s="63">
        <f>SUM(G26+K26)</f>
        <v>162</v>
      </c>
      <c r="M26" s="62">
        <v>24008</v>
      </c>
      <c r="O26" s="1"/>
      <c r="P26"/>
    </row>
    <row r="27" spans="1:17" ht="19.5">
      <c r="A27" s="61" t="s">
        <v>102</v>
      </c>
      <c r="B27" s="55" t="s">
        <v>25</v>
      </c>
      <c r="C27" s="56">
        <v>20</v>
      </c>
      <c r="D27" s="44">
        <v>45</v>
      </c>
      <c r="E27" s="44">
        <v>49</v>
      </c>
      <c r="F27" s="45">
        <f>SUM(D27+E27)</f>
        <v>94</v>
      </c>
      <c r="G27" s="46">
        <f>(F27-C27)</f>
        <v>74</v>
      </c>
      <c r="H27" s="44">
        <v>51</v>
      </c>
      <c r="I27" s="45">
        <v>57</v>
      </c>
      <c r="J27" s="45">
        <f>SUM(H27:I27)</f>
        <v>108</v>
      </c>
      <c r="K27" s="47">
        <f>+(J27-C27)</f>
        <v>88</v>
      </c>
      <c r="L27" s="63">
        <f>SUM(G27+K27)</f>
        <v>162</v>
      </c>
      <c r="M27" s="62">
        <v>20091</v>
      </c>
      <c r="O27" s="1"/>
      <c r="P27"/>
    </row>
    <row r="28" spans="1:17" ht="19.5">
      <c r="A28" s="61" t="s">
        <v>342</v>
      </c>
      <c r="B28" s="55" t="s">
        <v>25</v>
      </c>
      <c r="C28" s="56">
        <v>18</v>
      </c>
      <c r="D28" s="44">
        <v>44</v>
      </c>
      <c r="E28" s="44">
        <v>56</v>
      </c>
      <c r="F28" s="45">
        <f>SUM(D28+E28)</f>
        <v>100</v>
      </c>
      <c r="G28" s="46">
        <f>(F28-C28)</f>
        <v>82</v>
      </c>
      <c r="H28" s="44">
        <v>53</v>
      </c>
      <c r="I28" s="45">
        <v>49</v>
      </c>
      <c r="J28" s="45">
        <f>SUM(H28:I28)</f>
        <v>102</v>
      </c>
      <c r="K28" s="47">
        <f>+(J28-C28)</f>
        <v>84</v>
      </c>
      <c r="L28" s="63">
        <f>SUM(G28+K28)</f>
        <v>166</v>
      </c>
      <c r="M28" s="62">
        <v>22058</v>
      </c>
      <c r="O28" s="1"/>
      <c r="Q28"/>
    </row>
    <row r="29" spans="1:17" ht="19.5">
      <c r="A29" s="61" t="s">
        <v>344</v>
      </c>
      <c r="B29" s="55" t="s">
        <v>271</v>
      </c>
      <c r="C29" s="56">
        <v>19</v>
      </c>
      <c r="D29" s="44">
        <v>48</v>
      </c>
      <c r="E29" s="44">
        <v>50</v>
      </c>
      <c r="F29" s="45">
        <f>SUM(D29+E29)</f>
        <v>98</v>
      </c>
      <c r="G29" s="46">
        <f>(F29-C29)</f>
        <v>79</v>
      </c>
      <c r="H29" s="44">
        <v>51</v>
      </c>
      <c r="I29" s="45">
        <v>55</v>
      </c>
      <c r="J29" s="45">
        <f>SUM(H29:I29)</f>
        <v>106</v>
      </c>
      <c r="K29" s="47">
        <f>+(J29-C29)</f>
        <v>87</v>
      </c>
      <c r="L29" s="63">
        <f>SUM(G29+K29)</f>
        <v>166</v>
      </c>
      <c r="M29" s="62">
        <v>28541</v>
      </c>
    </row>
    <row r="30" spans="1:17" ht="19.5">
      <c r="A30" s="61" t="s">
        <v>358</v>
      </c>
      <c r="B30" s="55" t="s">
        <v>25</v>
      </c>
      <c r="C30" s="56">
        <v>22</v>
      </c>
      <c r="D30" s="44">
        <v>48</v>
      </c>
      <c r="E30" s="44">
        <v>52</v>
      </c>
      <c r="F30" s="45">
        <f>SUM(D30+E30)</f>
        <v>100</v>
      </c>
      <c r="G30" s="46">
        <f>(F30-C30)</f>
        <v>78</v>
      </c>
      <c r="H30" s="44">
        <v>55</v>
      </c>
      <c r="I30" s="45">
        <v>55</v>
      </c>
      <c r="J30" s="45">
        <f>SUM(H30:I30)</f>
        <v>110</v>
      </c>
      <c r="K30" s="47">
        <f>+(J30-C30)</f>
        <v>88</v>
      </c>
      <c r="L30" s="63">
        <f>SUM(G30+K30)</f>
        <v>166</v>
      </c>
      <c r="M30" s="62">
        <v>27897</v>
      </c>
    </row>
    <row r="31" spans="1:17" ht="19.5">
      <c r="A31" s="61" t="s">
        <v>354</v>
      </c>
      <c r="B31" s="55" t="s">
        <v>21</v>
      </c>
      <c r="C31" s="56">
        <v>20</v>
      </c>
      <c r="D31" s="44">
        <v>45</v>
      </c>
      <c r="E31" s="44">
        <v>53</v>
      </c>
      <c r="F31" s="45">
        <f>SUM(D31+E31)</f>
        <v>98</v>
      </c>
      <c r="G31" s="46">
        <f>(F31-C31)</f>
        <v>78</v>
      </c>
      <c r="H31" s="44">
        <v>52</v>
      </c>
      <c r="I31" s="45">
        <v>59</v>
      </c>
      <c r="J31" s="45">
        <f>SUM(H31:I31)</f>
        <v>111</v>
      </c>
      <c r="K31" s="47">
        <f>+(J31-C31)</f>
        <v>91</v>
      </c>
      <c r="L31" s="63">
        <f>SUM(G31+K31)</f>
        <v>169</v>
      </c>
      <c r="M31" s="62">
        <v>19578</v>
      </c>
    </row>
    <row r="32" spans="1:17" ht="19.5">
      <c r="A32" s="61" t="s">
        <v>343</v>
      </c>
      <c r="B32" s="55" t="s">
        <v>25</v>
      </c>
      <c r="C32" s="56">
        <v>18</v>
      </c>
      <c r="D32" s="44">
        <v>49</v>
      </c>
      <c r="E32" s="44">
        <v>53</v>
      </c>
      <c r="F32" s="45">
        <f>SUM(D32+E32)</f>
        <v>102</v>
      </c>
      <c r="G32" s="46">
        <f>(F32-C32)</f>
        <v>84</v>
      </c>
      <c r="H32" s="44">
        <v>50</v>
      </c>
      <c r="I32" s="45">
        <v>56</v>
      </c>
      <c r="J32" s="45">
        <f>SUM(H32:I32)</f>
        <v>106</v>
      </c>
      <c r="K32" s="47">
        <f>+(J32-C32)</f>
        <v>88</v>
      </c>
      <c r="L32" s="63">
        <f>SUM(G32+K32)</f>
        <v>172</v>
      </c>
      <c r="M32" s="62">
        <v>21892</v>
      </c>
    </row>
    <row r="33" spans="1:16" ht="19.5">
      <c r="A33" s="61" t="s">
        <v>361</v>
      </c>
      <c r="B33" s="55" t="s">
        <v>28</v>
      </c>
      <c r="C33" s="56">
        <v>22</v>
      </c>
      <c r="D33" s="44" t="s">
        <v>5</v>
      </c>
      <c r="E33" s="44" t="s">
        <v>416</v>
      </c>
      <c r="F33" s="45" t="s">
        <v>417</v>
      </c>
      <c r="G33" s="58" t="s">
        <v>13</v>
      </c>
      <c r="H33" s="44" t="s">
        <v>5</v>
      </c>
      <c r="I33" s="45" t="s">
        <v>416</v>
      </c>
      <c r="J33" s="45" t="s">
        <v>417</v>
      </c>
      <c r="K33" s="47" t="s">
        <v>13</v>
      </c>
      <c r="L33" s="63" t="s">
        <v>13</v>
      </c>
      <c r="M33" s="62">
        <v>21275</v>
      </c>
    </row>
    <row r="34" spans="1:16" ht="19.5">
      <c r="A34" s="61" t="s">
        <v>355</v>
      </c>
      <c r="B34" s="55" t="s">
        <v>28</v>
      </c>
      <c r="C34" s="56">
        <v>21</v>
      </c>
      <c r="D34" s="44" t="s">
        <v>5</v>
      </c>
      <c r="E34" s="44" t="s">
        <v>416</v>
      </c>
      <c r="F34" s="45" t="s">
        <v>417</v>
      </c>
      <c r="G34" s="58" t="s">
        <v>13</v>
      </c>
      <c r="H34" s="44" t="s">
        <v>5</v>
      </c>
      <c r="I34" s="45" t="s">
        <v>416</v>
      </c>
      <c r="J34" s="45" t="s">
        <v>417</v>
      </c>
      <c r="K34" s="47" t="s">
        <v>13</v>
      </c>
      <c r="L34" s="63" t="s">
        <v>13</v>
      </c>
      <c r="M34" s="62">
        <v>25613</v>
      </c>
    </row>
    <row r="35" spans="1:16" ht="19.5">
      <c r="A35" s="61" t="s">
        <v>348</v>
      </c>
      <c r="B35" s="55" t="s">
        <v>28</v>
      </c>
      <c r="C35" s="56">
        <v>19</v>
      </c>
      <c r="D35" s="44" t="s">
        <v>407</v>
      </c>
      <c r="E35" s="44" t="s">
        <v>408</v>
      </c>
      <c r="F35" s="45" t="s">
        <v>413</v>
      </c>
      <c r="G35" s="46" t="s">
        <v>414</v>
      </c>
      <c r="H35" s="44" t="s">
        <v>5</v>
      </c>
      <c r="I35" s="45" t="s">
        <v>416</v>
      </c>
      <c r="J35" s="45" t="s">
        <v>417</v>
      </c>
      <c r="K35" s="47" t="s">
        <v>13</v>
      </c>
      <c r="L35" s="63" t="s">
        <v>13</v>
      </c>
      <c r="M35" s="62">
        <v>21205</v>
      </c>
    </row>
    <row r="36" spans="1:16" ht="19.5">
      <c r="A36" s="61" t="s">
        <v>365</v>
      </c>
      <c r="B36" s="55" t="s">
        <v>25</v>
      </c>
      <c r="C36" s="56">
        <v>23</v>
      </c>
      <c r="D36" s="44">
        <v>46</v>
      </c>
      <c r="E36" s="44">
        <v>50</v>
      </c>
      <c r="F36" s="45">
        <f>SUM(D36+E36)</f>
        <v>96</v>
      </c>
      <c r="G36" s="46">
        <f>(F36-C36)</f>
        <v>73</v>
      </c>
      <c r="H36" s="44" t="s">
        <v>5</v>
      </c>
      <c r="I36" s="45" t="s">
        <v>416</v>
      </c>
      <c r="J36" s="45" t="s">
        <v>417</v>
      </c>
      <c r="K36" s="47" t="s">
        <v>13</v>
      </c>
      <c r="L36" s="63" t="s">
        <v>13</v>
      </c>
      <c r="M36" s="62">
        <v>20573</v>
      </c>
    </row>
    <row r="37" spans="1:16" ht="19.5">
      <c r="A37" s="61" t="s">
        <v>363</v>
      </c>
      <c r="B37" s="55" t="s">
        <v>25</v>
      </c>
      <c r="C37" s="56">
        <v>22</v>
      </c>
      <c r="D37" s="44">
        <v>50</v>
      </c>
      <c r="E37" s="44">
        <v>47</v>
      </c>
      <c r="F37" s="45">
        <f>SUM(D37+E37)</f>
        <v>97</v>
      </c>
      <c r="G37" s="46">
        <f>(F37-C37)</f>
        <v>75</v>
      </c>
      <c r="H37" s="44" t="s">
        <v>5</v>
      </c>
      <c r="I37" s="45" t="s">
        <v>416</v>
      </c>
      <c r="J37" s="45" t="s">
        <v>417</v>
      </c>
      <c r="K37" s="47" t="s">
        <v>13</v>
      </c>
      <c r="L37" s="63" t="s">
        <v>13</v>
      </c>
      <c r="M37" s="62">
        <v>18709</v>
      </c>
    </row>
    <row r="38" spans="1:16" ht="19.5">
      <c r="A38" s="61" t="s">
        <v>359</v>
      </c>
      <c r="B38" s="55" t="s">
        <v>25</v>
      </c>
      <c r="C38" s="56">
        <v>22</v>
      </c>
      <c r="D38" s="44">
        <v>49</v>
      </c>
      <c r="E38" s="44">
        <v>49</v>
      </c>
      <c r="F38" s="45">
        <f>SUM(D38+E38)</f>
        <v>98</v>
      </c>
      <c r="G38" s="46">
        <f>(F38-C38)</f>
        <v>76</v>
      </c>
      <c r="H38" s="44" t="s">
        <v>5</v>
      </c>
      <c r="I38" s="45" t="s">
        <v>416</v>
      </c>
      <c r="J38" s="45" t="s">
        <v>417</v>
      </c>
      <c r="K38" s="47" t="s">
        <v>13</v>
      </c>
      <c r="L38" s="63" t="s">
        <v>13</v>
      </c>
      <c r="M38" s="62">
        <v>24963</v>
      </c>
    </row>
    <row r="39" spans="1:16" ht="19.5">
      <c r="A39" s="61" t="s">
        <v>357</v>
      </c>
      <c r="B39" s="55" t="s">
        <v>25</v>
      </c>
      <c r="C39" s="56">
        <v>21</v>
      </c>
      <c r="D39" s="44">
        <v>50</v>
      </c>
      <c r="E39" s="44">
        <v>48</v>
      </c>
      <c r="F39" s="45">
        <f>SUM(D39+E39)</f>
        <v>98</v>
      </c>
      <c r="G39" s="46">
        <f>(F39-C39)</f>
        <v>77</v>
      </c>
      <c r="H39" s="44" t="s">
        <v>5</v>
      </c>
      <c r="I39" s="45" t="s">
        <v>416</v>
      </c>
      <c r="J39" s="45" t="s">
        <v>417</v>
      </c>
      <c r="K39" s="47" t="s">
        <v>13</v>
      </c>
      <c r="L39" s="63" t="s">
        <v>13</v>
      </c>
      <c r="M39" s="62">
        <v>19757</v>
      </c>
    </row>
    <row r="40" spans="1:16" ht="19.5">
      <c r="A40" s="61" t="s">
        <v>350</v>
      </c>
      <c r="B40" s="55" t="s">
        <v>25</v>
      </c>
      <c r="C40" s="56">
        <v>20</v>
      </c>
      <c r="D40" s="44">
        <v>47</v>
      </c>
      <c r="E40" s="44">
        <v>50</v>
      </c>
      <c r="F40" s="45">
        <f>SUM(D40+E40)</f>
        <v>97</v>
      </c>
      <c r="G40" s="46">
        <f>(F40-C40)</f>
        <v>77</v>
      </c>
      <c r="H40" s="44" t="s">
        <v>5</v>
      </c>
      <c r="I40" s="45" t="s">
        <v>416</v>
      </c>
      <c r="J40" s="45" t="s">
        <v>417</v>
      </c>
      <c r="K40" s="47" t="s">
        <v>13</v>
      </c>
      <c r="L40" s="63" t="s">
        <v>13</v>
      </c>
      <c r="M40" s="62">
        <v>25442</v>
      </c>
    </row>
    <row r="41" spans="1:16" ht="19.5">
      <c r="A41" s="61" t="s">
        <v>98</v>
      </c>
      <c r="B41" s="55" t="s">
        <v>25</v>
      </c>
      <c r="C41" s="56">
        <v>19</v>
      </c>
      <c r="D41" s="44">
        <v>49</v>
      </c>
      <c r="E41" s="44">
        <v>49</v>
      </c>
      <c r="F41" s="45">
        <f>SUM(D41+E41)</f>
        <v>98</v>
      </c>
      <c r="G41" s="46">
        <f>(F41-C41)</f>
        <v>79</v>
      </c>
      <c r="H41" s="44" t="s">
        <v>5</v>
      </c>
      <c r="I41" s="45" t="s">
        <v>416</v>
      </c>
      <c r="J41" s="45" t="s">
        <v>417</v>
      </c>
      <c r="K41" s="47" t="s">
        <v>13</v>
      </c>
      <c r="L41" s="63" t="s">
        <v>13</v>
      </c>
      <c r="M41" s="62">
        <v>18579</v>
      </c>
    </row>
    <row r="42" spans="1:16" ht="19.5">
      <c r="A42" s="61" t="s">
        <v>69</v>
      </c>
      <c r="B42" s="55" t="s">
        <v>28</v>
      </c>
      <c r="C42" s="56">
        <v>19</v>
      </c>
      <c r="D42" s="44">
        <v>47</v>
      </c>
      <c r="E42" s="44">
        <v>51</v>
      </c>
      <c r="F42" s="45">
        <f>SUM(D42+E42)</f>
        <v>98</v>
      </c>
      <c r="G42" s="46">
        <f>(F42-C42)</f>
        <v>79</v>
      </c>
      <c r="H42" s="44" t="s">
        <v>5</v>
      </c>
      <c r="I42" s="45" t="s">
        <v>416</v>
      </c>
      <c r="J42" s="45" t="s">
        <v>417</v>
      </c>
      <c r="K42" s="47" t="s">
        <v>13</v>
      </c>
      <c r="L42" s="63" t="s">
        <v>13</v>
      </c>
      <c r="M42" s="62">
        <v>17882</v>
      </c>
    </row>
    <row r="43" spans="1:16" ht="19.5">
      <c r="A43" s="61" t="s">
        <v>70</v>
      </c>
      <c r="B43" s="55" t="s">
        <v>28</v>
      </c>
      <c r="C43" s="56">
        <v>18</v>
      </c>
      <c r="D43" s="44">
        <v>49</v>
      </c>
      <c r="E43" s="44">
        <v>49</v>
      </c>
      <c r="F43" s="45">
        <f>SUM(D43+E43)</f>
        <v>98</v>
      </c>
      <c r="G43" s="46">
        <f>(F43-C43)</f>
        <v>80</v>
      </c>
      <c r="H43" s="44" t="s">
        <v>5</v>
      </c>
      <c r="I43" s="45" t="s">
        <v>416</v>
      </c>
      <c r="J43" s="45" t="s">
        <v>417</v>
      </c>
      <c r="K43" s="47" t="s">
        <v>13</v>
      </c>
      <c r="L43" s="63" t="s">
        <v>13</v>
      </c>
      <c r="M43" s="62">
        <v>20048</v>
      </c>
    </row>
    <row r="44" spans="1:16" ht="19.5">
      <c r="A44" s="61" t="s">
        <v>340</v>
      </c>
      <c r="B44" s="55" t="s">
        <v>267</v>
      </c>
      <c r="C44" s="56">
        <v>18</v>
      </c>
      <c r="D44" s="44">
        <v>48</v>
      </c>
      <c r="E44" s="44">
        <v>51</v>
      </c>
      <c r="F44" s="45">
        <f>SUM(D44+E44)</f>
        <v>99</v>
      </c>
      <c r="G44" s="46">
        <f>(F44-C44)</f>
        <v>81</v>
      </c>
      <c r="H44" s="44" t="s">
        <v>5</v>
      </c>
      <c r="I44" s="45" t="s">
        <v>416</v>
      </c>
      <c r="J44" s="45" t="s">
        <v>417</v>
      </c>
      <c r="K44" s="47" t="s">
        <v>13</v>
      </c>
      <c r="L44" s="63" t="s">
        <v>13</v>
      </c>
      <c r="M44" s="62">
        <v>23141</v>
      </c>
    </row>
    <row r="45" spans="1:16" ht="19.5">
      <c r="A45" s="61" t="s">
        <v>338</v>
      </c>
      <c r="B45" s="55" t="s">
        <v>26</v>
      </c>
      <c r="C45" s="56">
        <v>17</v>
      </c>
      <c r="D45" s="44">
        <v>53</v>
      </c>
      <c r="E45" s="44">
        <v>48</v>
      </c>
      <c r="F45" s="45">
        <f>SUM(D45+E45)</f>
        <v>101</v>
      </c>
      <c r="G45" s="46">
        <f>(F45-C45)</f>
        <v>84</v>
      </c>
      <c r="H45" s="44" t="s">
        <v>5</v>
      </c>
      <c r="I45" s="45" t="s">
        <v>416</v>
      </c>
      <c r="J45" s="45" t="s">
        <v>417</v>
      </c>
      <c r="K45" s="47" t="s">
        <v>13</v>
      </c>
      <c r="L45" s="63" t="s">
        <v>13</v>
      </c>
      <c r="M45" s="62">
        <v>19983</v>
      </c>
    </row>
    <row r="46" spans="1:16" ht="19.5">
      <c r="A46" s="61" t="s">
        <v>366</v>
      </c>
      <c r="B46" s="55" t="s">
        <v>25</v>
      </c>
      <c r="C46" s="56">
        <v>23</v>
      </c>
      <c r="D46" s="44">
        <v>56</v>
      </c>
      <c r="E46" s="44">
        <v>53</v>
      </c>
      <c r="F46" s="45">
        <f>SUM(D46+E46)</f>
        <v>109</v>
      </c>
      <c r="G46" s="46">
        <f>(F46-C46)</f>
        <v>86</v>
      </c>
      <c r="H46" s="44" t="s">
        <v>5</v>
      </c>
      <c r="I46" s="45" t="s">
        <v>416</v>
      </c>
      <c r="J46" s="45" t="s">
        <v>417</v>
      </c>
      <c r="K46" s="47" t="s">
        <v>13</v>
      </c>
      <c r="L46" s="63" t="s">
        <v>13</v>
      </c>
      <c r="M46" s="62">
        <v>15900</v>
      </c>
    </row>
    <row r="47" spans="1:16" ht="19.5">
      <c r="A47" s="94" t="s">
        <v>349</v>
      </c>
      <c r="B47" s="55" t="s">
        <v>25</v>
      </c>
      <c r="C47" s="56">
        <v>20</v>
      </c>
      <c r="D47" s="44" t="s">
        <v>13</v>
      </c>
      <c r="E47" s="44" t="s">
        <v>13</v>
      </c>
      <c r="F47" s="44" t="s">
        <v>13</v>
      </c>
      <c r="G47" s="58" t="s">
        <v>13</v>
      </c>
      <c r="H47" s="44" t="s">
        <v>13</v>
      </c>
      <c r="I47" s="44" t="s">
        <v>13</v>
      </c>
      <c r="J47" s="44" t="s">
        <v>13</v>
      </c>
      <c r="K47" s="59" t="s">
        <v>13</v>
      </c>
      <c r="L47" s="97" t="s">
        <v>13</v>
      </c>
      <c r="M47" s="62">
        <v>28542</v>
      </c>
    </row>
    <row r="48" spans="1:16">
      <c r="O48" s="1"/>
      <c r="P48"/>
    </row>
    <row r="49" spans="15:16">
      <c r="O49" s="1"/>
      <c r="P49"/>
    </row>
    <row r="50" spans="15:16">
      <c r="O50" s="1"/>
      <c r="P50"/>
    </row>
    <row r="51" spans="15:16">
      <c r="O51" s="1"/>
      <c r="P51"/>
    </row>
    <row r="52" spans="15:16">
      <c r="O52" s="1"/>
      <c r="P52"/>
    </row>
    <row r="53" spans="15:16">
      <c r="O53" s="1"/>
      <c r="P53"/>
    </row>
    <row r="54" spans="15:16">
      <c r="O54" s="1"/>
      <c r="P54"/>
    </row>
    <row r="55" spans="15:16">
      <c r="O55" s="1"/>
      <c r="P55"/>
    </row>
    <row r="56" spans="15:16">
      <c r="O56" s="1"/>
      <c r="P56"/>
    </row>
    <row r="57" spans="15:16">
      <c r="O57" s="1"/>
      <c r="P57"/>
    </row>
    <row r="58" spans="15:16">
      <c r="O58" s="1"/>
      <c r="P58"/>
    </row>
    <row r="59" spans="15:16">
      <c r="O59" s="1"/>
      <c r="P59"/>
    </row>
    <row r="60" spans="15:16">
      <c r="O60" s="1"/>
      <c r="P60"/>
    </row>
    <row r="61" spans="15:16">
      <c r="O61" s="1"/>
      <c r="P61"/>
    </row>
    <row r="62" spans="15:16">
      <c r="O62" s="1"/>
      <c r="P62"/>
    </row>
    <row r="63" spans="15:16">
      <c r="O63" s="1"/>
      <c r="P63"/>
    </row>
    <row r="64" spans="15:16">
      <c r="O64" s="1"/>
      <c r="P64"/>
    </row>
    <row r="65" spans="15:16">
      <c r="O65" s="1"/>
      <c r="P65"/>
    </row>
    <row r="66" spans="15:16">
      <c r="O66" s="1"/>
      <c r="P66"/>
    </row>
    <row r="67" spans="15:16">
      <c r="O67" s="1"/>
      <c r="P67"/>
    </row>
    <row r="68" spans="15:16">
      <c r="O68" s="1"/>
      <c r="P68"/>
    </row>
    <row r="69" spans="15:16">
      <c r="O69" s="1"/>
      <c r="P69"/>
    </row>
    <row r="70" spans="15:16">
      <c r="O70" s="1"/>
      <c r="P70"/>
    </row>
    <row r="71" spans="15:16">
      <c r="O71" s="1"/>
      <c r="P71"/>
    </row>
    <row r="72" spans="15:16">
      <c r="O72" s="1"/>
      <c r="P72"/>
    </row>
    <row r="73" spans="15:16">
      <c r="O73" s="1"/>
      <c r="P73"/>
    </row>
    <row r="74" spans="15:16">
      <c r="O74" s="1"/>
      <c r="P74"/>
    </row>
    <row r="75" spans="15:16">
      <c r="O75" s="1"/>
      <c r="P75"/>
    </row>
    <row r="76" spans="15:16">
      <c r="O76" s="1"/>
      <c r="P76"/>
    </row>
    <row r="77" spans="15:16">
      <c r="O77" s="1"/>
      <c r="P77"/>
    </row>
    <row r="78" spans="15:16">
      <c r="O78" s="1"/>
      <c r="P78"/>
    </row>
    <row r="79" spans="15:16">
      <c r="O79" s="1"/>
      <c r="P79"/>
    </row>
    <row r="80" spans="15:16">
      <c r="O80" s="1"/>
      <c r="P80"/>
    </row>
    <row r="81" spans="15:16">
      <c r="O81" s="1"/>
      <c r="P81"/>
    </row>
    <row r="82" spans="15:16">
      <c r="O82" s="1"/>
      <c r="P82"/>
    </row>
    <row r="83" spans="15:16">
      <c r="O83" s="1"/>
      <c r="P83"/>
    </row>
    <row r="84" spans="15:16">
      <c r="O84" s="1"/>
      <c r="P84"/>
    </row>
    <row r="85" spans="15:16">
      <c r="O85" s="1"/>
      <c r="P85"/>
    </row>
    <row r="86" spans="15:16">
      <c r="O86" s="1"/>
      <c r="P86"/>
    </row>
    <row r="87" spans="15:16">
      <c r="O87" s="1"/>
      <c r="P87"/>
    </row>
    <row r="88" spans="15:16">
      <c r="O88" s="1"/>
      <c r="P88"/>
    </row>
    <row r="89" spans="15:16">
      <c r="O89" s="1"/>
      <c r="P89"/>
    </row>
    <row r="90" spans="15:16">
      <c r="O90" s="1"/>
      <c r="P90"/>
    </row>
    <row r="91" spans="15:16">
      <c r="O91" s="1"/>
      <c r="P91"/>
    </row>
    <row r="92" spans="15:16">
      <c r="O92" s="1"/>
      <c r="P92"/>
    </row>
    <row r="93" spans="15:16">
      <c r="O93" s="1"/>
      <c r="P93"/>
    </row>
    <row r="94" spans="15:16">
      <c r="O94" s="1"/>
      <c r="P94"/>
    </row>
    <row r="95" spans="15:16">
      <c r="O95" s="1"/>
      <c r="P95"/>
    </row>
    <row r="96" spans="15:16">
      <c r="O96" s="1"/>
      <c r="P96"/>
    </row>
    <row r="97" spans="15:16">
      <c r="O97" s="1"/>
      <c r="P97"/>
    </row>
    <row r="98" spans="15:16">
      <c r="O98" s="1"/>
      <c r="P98"/>
    </row>
    <row r="99" spans="15:16">
      <c r="O99" s="1"/>
      <c r="P99"/>
    </row>
    <row r="100" spans="15:16">
      <c r="O100" s="1"/>
      <c r="P100"/>
    </row>
    <row r="101" spans="15:16">
      <c r="O101" s="1"/>
      <c r="P101"/>
    </row>
    <row r="102" spans="15:16">
      <c r="O102" s="1"/>
      <c r="P102"/>
    </row>
    <row r="103" spans="15:16">
      <c r="O103" s="1"/>
      <c r="P103"/>
    </row>
    <row r="104" spans="15:16">
      <c r="O104" s="1"/>
      <c r="P104"/>
    </row>
    <row r="105" spans="15:16">
      <c r="O105" s="1"/>
      <c r="P105"/>
    </row>
    <row r="106" spans="15:16">
      <c r="O106" s="1"/>
      <c r="P106"/>
    </row>
    <row r="107" spans="15:16">
      <c r="O107" s="1"/>
      <c r="P107"/>
    </row>
    <row r="108" spans="15:16">
      <c r="O108" s="1"/>
      <c r="P108"/>
    </row>
    <row r="109" spans="15:16">
      <c r="O109" s="1"/>
      <c r="P109"/>
    </row>
    <row r="110" spans="15:16">
      <c r="O110" s="1"/>
      <c r="P110"/>
    </row>
    <row r="111" spans="15:16">
      <c r="O111" s="1"/>
      <c r="P111"/>
    </row>
    <row r="112" spans="15:16">
      <c r="O112" s="1"/>
      <c r="P112"/>
    </row>
    <row r="113" spans="15:16">
      <c r="O113" s="1"/>
      <c r="P113"/>
    </row>
    <row r="114" spans="15:16">
      <c r="O114" s="1"/>
      <c r="P114"/>
    </row>
    <row r="115" spans="15:16">
      <c r="O115" s="1"/>
      <c r="P115"/>
    </row>
    <row r="116" spans="15:16">
      <c r="O116" s="1"/>
      <c r="P116"/>
    </row>
    <row r="117" spans="15:16">
      <c r="O117" s="1"/>
      <c r="P117"/>
    </row>
    <row r="118" spans="15:16">
      <c r="O118" s="1"/>
      <c r="P118"/>
    </row>
    <row r="119" spans="15:16">
      <c r="O119" s="1"/>
      <c r="P119"/>
    </row>
    <row r="120" spans="15:16">
      <c r="O120" s="1"/>
      <c r="P120"/>
    </row>
    <row r="121" spans="15:16">
      <c r="O121" s="1"/>
      <c r="P121"/>
    </row>
    <row r="122" spans="15:16">
      <c r="O122" s="1"/>
      <c r="P122"/>
    </row>
    <row r="123" spans="15:16">
      <c r="O123" s="1"/>
      <c r="P123"/>
    </row>
    <row r="124" spans="15:16">
      <c r="O124" s="1"/>
      <c r="P124"/>
    </row>
    <row r="125" spans="15:16">
      <c r="O125" s="1"/>
      <c r="P125"/>
    </row>
    <row r="126" spans="15:16">
      <c r="O126" s="1"/>
      <c r="P126"/>
    </row>
    <row r="127" spans="15:16">
      <c r="O127" s="1"/>
      <c r="P127"/>
    </row>
  </sheetData>
  <sortState ref="A13:M47">
    <sortCondition ref="L13:L47"/>
    <sortCondition ref="K13:K47"/>
    <sortCondition ref="G13:G47"/>
  </sortState>
  <mergeCells count="8">
    <mergeCell ref="A8:L8"/>
    <mergeCell ref="A9:L9"/>
    <mergeCell ref="A11:L11"/>
    <mergeCell ref="A1:L1"/>
    <mergeCell ref="A2:L2"/>
    <mergeCell ref="A4:L4"/>
    <mergeCell ref="A6:L6"/>
    <mergeCell ref="A5:L5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zoomScale="70" zoomScaleNormal="70" workbookViewId="0">
      <selection sqref="A1:L1"/>
    </sheetView>
  </sheetViews>
  <sheetFormatPr baseColWidth="10" defaultRowHeight="18.75"/>
  <cols>
    <col min="1" max="1" width="37.7109375" style="1" bestFit="1" customWidth="1"/>
    <col min="2" max="2" width="9.7109375" style="1" bestFit="1" customWidth="1"/>
    <col min="3" max="10" width="6.7109375" style="2" customWidth="1"/>
    <col min="11" max="11" width="5.7109375" style="1" customWidth="1"/>
    <col min="12" max="12" width="8.28515625" style="1" customWidth="1"/>
    <col min="13" max="13" width="13.28515625" style="1" hidden="1" customWidth="1"/>
    <col min="14" max="14" width="11.42578125" style="1" customWidth="1"/>
    <col min="16" max="18" width="11.42578125" style="1" customWidth="1"/>
    <col min="19" max="16384" width="11.42578125" style="1"/>
  </cols>
  <sheetData>
    <row r="1" spans="1:16" ht="30.75">
      <c r="A1" s="141" t="s">
        <v>6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39"/>
      <c r="O1" s="1"/>
      <c r="P1"/>
    </row>
    <row r="2" spans="1:16" ht="30.75">
      <c r="A2" s="141" t="s">
        <v>7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39"/>
      <c r="O2" s="1"/>
      <c r="P2"/>
    </row>
    <row r="3" spans="1:16" ht="19.5">
      <c r="C3" s="1"/>
      <c r="D3" s="1"/>
      <c r="E3" s="1"/>
      <c r="F3" s="1"/>
      <c r="G3" s="1"/>
      <c r="H3" s="1"/>
      <c r="I3" s="1"/>
      <c r="J3" s="1"/>
      <c r="M3" s="39"/>
      <c r="O3" s="1"/>
      <c r="P3"/>
    </row>
    <row r="4" spans="1:16" ht="26.25" thickBot="1">
      <c r="A4" s="150" t="str">
        <f>'CAB 0-9'!A4:L4</f>
        <v>CLUB MAR DEL PLATA S.A.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2"/>
      <c r="M4" s="39"/>
      <c r="O4" s="1"/>
      <c r="P4"/>
    </row>
    <row r="5" spans="1:16" ht="25.5">
      <c r="A5" s="154" t="str">
        <f>'CAB 0-9'!A5:L5</f>
        <v>Golf Los Acantilados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6"/>
      <c r="M5" s="39"/>
      <c r="O5" s="1"/>
      <c r="P5"/>
    </row>
    <row r="6" spans="1:16" ht="37.5">
      <c r="A6" s="153" t="s">
        <v>11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39"/>
      <c r="O6" s="1"/>
      <c r="P6"/>
    </row>
    <row r="7" spans="1:16" ht="2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39"/>
      <c r="O7" s="1"/>
      <c r="P7"/>
    </row>
    <row r="8" spans="1:16" ht="19.5">
      <c r="A8" s="144" t="s">
        <v>19</v>
      </c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39"/>
      <c r="O8" s="1"/>
      <c r="P8"/>
    </row>
    <row r="9" spans="1:16" ht="19.5">
      <c r="A9" s="145" t="str">
        <f>'CAB 0-9'!A9:L9</f>
        <v>23 Y 24 DE MARZO DE 2019</v>
      </c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39"/>
      <c r="O9" s="1"/>
      <c r="P9"/>
    </row>
    <row r="10" spans="1:16" ht="20.25" thickBot="1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39"/>
      <c r="O10" s="1"/>
      <c r="P10"/>
    </row>
    <row r="11" spans="1:16" ht="20.25" thickBot="1">
      <c r="A11" s="138" t="s">
        <v>20</v>
      </c>
      <c r="B11" s="139"/>
      <c r="C11" s="139"/>
      <c r="D11" s="139"/>
      <c r="E11" s="139"/>
      <c r="F11" s="139"/>
      <c r="G11" s="139"/>
      <c r="H11" s="139"/>
      <c r="I11" s="139"/>
      <c r="J11" s="139"/>
      <c r="K11" s="139"/>
      <c r="L11" s="140"/>
    </row>
    <row r="12" spans="1:16" s="3" customFormat="1" ht="20.25" thickBot="1">
      <c r="A12" s="126" t="s">
        <v>0</v>
      </c>
      <c r="B12" s="37" t="s">
        <v>10</v>
      </c>
      <c r="C12" s="36" t="s">
        <v>1</v>
      </c>
      <c r="D12" s="36" t="s">
        <v>2</v>
      </c>
      <c r="E12" s="36" t="s">
        <v>3</v>
      </c>
      <c r="F12" s="36" t="s">
        <v>4</v>
      </c>
      <c r="G12" s="36" t="s">
        <v>5</v>
      </c>
      <c r="H12" s="36" t="s">
        <v>2</v>
      </c>
      <c r="I12" s="36" t="s">
        <v>3</v>
      </c>
      <c r="J12" s="36" t="s">
        <v>4</v>
      </c>
      <c r="K12" s="36" t="s">
        <v>5</v>
      </c>
      <c r="L12" s="127" t="s">
        <v>12</v>
      </c>
    </row>
    <row r="13" spans="1:16" ht="19.5">
      <c r="A13" s="61" t="s">
        <v>381</v>
      </c>
      <c r="B13" s="55" t="s">
        <v>24</v>
      </c>
      <c r="C13" s="56">
        <v>29</v>
      </c>
      <c r="D13" s="44">
        <v>51</v>
      </c>
      <c r="E13" s="44">
        <v>47</v>
      </c>
      <c r="F13" s="45">
        <f>SUM(D13+E13)</f>
        <v>98</v>
      </c>
      <c r="G13" s="46">
        <f>(F13-C13)</f>
        <v>69</v>
      </c>
      <c r="H13" s="44">
        <v>49</v>
      </c>
      <c r="I13" s="45">
        <v>53</v>
      </c>
      <c r="J13" s="45">
        <f>SUM(H13:I13)</f>
        <v>102</v>
      </c>
      <c r="K13" s="47">
        <f>+(J13-C13)</f>
        <v>73</v>
      </c>
      <c r="L13" s="63">
        <f>SUM(G13+K13)</f>
        <v>142</v>
      </c>
      <c r="M13" s="62">
        <v>21777</v>
      </c>
      <c r="O13" s="1"/>
      <c r="P13"/>
    </row>
    <row r="14" spans="1:16" ht="19.5">
      <c r="A14" s="61" t="s">
        <v>241</v>
      </c>
      <c r="B14" s="55" t="s">
        <v>26</v>
      </c>
      <c r="C14" s="56">
        <v>34</v>
      </c>
      <c r="D14" s="44">
        <v>49</v>
      </c>
      <c r="E14" s="44">
        <v>57</v>
      </c>
      <c r="F14" s="45">
        <f>SUM(D14+E14)</f>
        <v>106</v>
      </c>
      <c r="G14" s="46">
        <f>(F14-C14)</f>
        <v>72</v>
      </c>
      <c r="H14" s="44">
        <v>52</v>
      </c>
      <c r="I14" s="45">
        <v>53</v>
      </c>
      <c r="J14" s="45">
        <f>SUM(H14:I14)</f>
        <v>105</v>
      </c>
      <c r="K14" s="47">
        <f>+(J14-C14)</f>
        <v>71</v>
      </c>
      <c r="L14" s="63">
        <f>SUM(G14+K14)</f>
        <v>143</v>
      </c>
      <c r="M14" s="62">
        <v>21522</v>
      </c>
      <c r="O14" s="1"/>
      <c r="P14"/>
    </row>
    <row r="15" spans="1:16" ht="19.5">
      <c r="A15" s="61" t="s">
        <v>379</v>
      </c>
      <c r="B15" s="55" t="s">
        <v>26</v>
      </c>
      <c r="C15" s="56">
        <v>28</v>
      </c>
      <c r="D15" s="44">
        <v>52</v>
      </c>
      <c r="E15" s="44">
        <v>52</v>
      </c>
      <c r="F15" s="45">
        <f>SUM(D15+E15)</f>
        <v>104</v>
      </c>
      <c r="G15" s="46">
        <f>(F15-C15)</f>
        <v>76</v>
      </c>
      <c r="H15" s="44">
        <v>48</v>
      </c>
      <c r="I15" s="45">
        <v>48</v>
      </c>
      <c r="J15" s="45">
        <f>SUM(H15:I15)</f>
        <v>96</v>
      </c>
      <c r="K15" s="214">
        <f>+(J15-C15)</f>
        <v>68</v>
      </c>
      <c r="L15" s="63">
        <f>SUM(G15+K15)</f>
        <v>144</v>
      </c>
      <c r="M15" s="62">
        <v>24938</v>
      </c>
      <c r="O15" s="1"/>
      <c r="P15"/>
    </row>
    <row r="16" spans="1:16" ht="19.5">
      <c r="A16" s="61" t="s">
        <v>367</v>
      </c>
      <c r="B16" s="55" t="s">
        <v>26</v>
      </c>
      <c r="C16" s="56">
        <v>25</v>
      </c>
      <c r="D16" s="44">
        <v>48</v>
      </c>
      <c r="E16" s="44">
        <v>48</v>
      </c>
      <c r="F16" s="45">
        <f>SUM(D16+E16)</f>
        <v>96</v>
      </c>
      <c r="G16" s="46">
        <f>(F16-C16)</f>
        <v>71</v>
      </c>
      <c r="H16" s="44">
        <v>50</v>
      </c>
      <c r="I16" s="45">
        <v>48</v>
      </c>
      <c r="J16" s="45">
        <f>SUM(H16:I16)</f>
        <v>98</v>
      </c>
      <c r="K16" s="47">
        <f>+(J16-C16)</f>
        <v>73</v>
      </c>
      <c r="L16" s="63">
        <f>SUM(G16+K16)</f>
        <v>144</v>
      </c>
      <c r="M16" s="62">
        <v>31464</v>
      </c>
      <c r="O16" s="1"/>
      <c r="P16"/>
    </row>
    <row r="17" spans="1:16" ht="19.5">
      <c r="A17" s="61" t="s">
        <v>368</v>
      </c>
      <c r="B17" s="55" t="s">
        <v>28</v>
      </c>
      <c r="C17" s="56">
        <v>25</v>
      </c>
      <c r="D17" s="44">
        <v>45</v>
      </c>
      <c r="E17" s="44">
        <v>49</v>
      </c>
      <c r="F17" s="45">
        <f>SUM(D17+E17)</f>
        <v>94</v>
      </c>
      <c r="G17" s="46">
        <f>(F17-C17)</f>
        <v>69</v>
      </c>
      <c r="H17" s="44">
        <v>53</v>
      </c>
      <c r="I17" s="45">
        <v>48</v>
      </c>
      <c r="J17" s="45">
        <f>SUM(H17:I17)</f>
        <v>101</v>
      </c>
      <c r="K17" s="47">
        <f>+(J17-C17)</f>
        <v>76</v>
      </c>
      <c r="L17" s="63">
        <f>SUM(G17+K17)</f>
        <v>145</v>
      </c>
      <c r="M17" s="62">
        <v>26809</v>
      </c>
      <c r="O17" s="1"/>
      <c r="P17"/>
    </row>
    <row r="18" spans="1:16" ht="19.5">
      <c r="A18" s="61" t="s">
        <v>370</v>
      </c>
      <c r="B18" s="55" t="s">
        <v>26</v>
      </c>
      <c r="C18" s="56">
        <v>25</v>
      </c>
      <c r="D18" s="44">
        <v>48</v>
      </c>
      <c r="E18" s="44">
        <v>54</v>
      </c>
      <c r="F18" s="45">
        <f>SUM(D18+E18)</f>
        <v>102</v>
      </c>
      <c r="G18" s="46">
        <f>(F18-C18)</f>
        <v>77</v>
      </c>
      <c r="H18" s="44">
        <v>47</v>
      </c>
      <c r="I18" s="45">
        <v>48</v>
      </c>
      <c r="J18" s="45">
        <f>SUM(H18:I18)</f>
        <v>95</v>
      </c>
      <c r="K18" s="47">
        <f>+(J18-C18)</f>
        <v>70</v>
      </c>
      <c r="L18" s="63">
        <f>SUM(G18+K18)</f>
        <v>147</v>
      </c>
      <c r="M18" s="62">
        <v>23973</v>
      </c>
      <c r="O18" s="1"/>
      <c r="P18"/>
    </row>
    <row r="19" spans="1:16" ht="19.5">
      <c r="A19" s="61" t="s">
        <v>378</v>
      </c>
      <c r="B19" s="55" t="s">
        <v>28</v>
      </c>
      <c r="C19" s="56">
        <v>28</v>
      </c>
      <c r="D19" s="44">
        <v>55</v>
      </c>
      <c r="E19" s="44">
        <v>48</v>
      </c>
      <c r="F19" s="45">
        <f>SUM(D19+E19)</f>
        <v>103</v>
      </c>
      <c r="G19" s="46">
        <f>(F19-C19)</f>
        <v>75</v>
      </c>
      <c r="H19" s="44">
        <v>50</v>
      </c>
      <c r="I19" s="45">
        <v>50</v>
      </c>
      <c r="J19" s="45">
        <f>SUM(H19:I19)</f>
        <v>100</v>
      </c>
      <c r="K19" s="47">
        <f>+(J19-C19)</f>
        <v>72</v>
      </c>
      <c r="L19" s="63">
        <f>SUM(G19+K19)</f>
        <v>147</v>
      </c>
      <c r="M19" s="62">
        <v>27603</v>
      </c>
      <c r="O19" s="1"/>
      <c r="P19"/>
    </row>
    <row r="20" spans="1:16" ht="19.5">
      <c r="A20" s="61" t="s">
        <v>380</v>
      </c>
      <c r="B20" s="55" t="s">
        <v>303</v>
      </c>
      <c r="C20" s="56">
        <v>28</v>
      </c>
      <c r="D20" s="44">
        <v>52</v>
      </c>
      <c r="E20" s="44">
        <v>52</v>
      </c>
      <c r="F20" s="45">
        <f>SUM(D20+E20)</f>
        <v>104</v>
      </c>
      <c r="G20" s="46">
        <f>(F20-C20)</f>
        <v>76</v>
      </c>
      <c r="H20" s="44">
        <v>53</v>
      </c>
      <c r="I20" s="45">
        <v>52</v>
      </c>
      <c r="J20" s="45">
        <f>SUM(H20:I20)</f>
        <v>105</v>
      </c>
      <c r="K20" s="47">
        <f>+(J20-C20)</f>
        <v>77</v>
      </c>
      <c r="L20" s="63">
        <f>SUM(G20+K20)</f>
        <v>153</v>
      </c>
      <c r="M20" s="62">
        <v>22945</v>
      </c>
      <c r="O20" s="1"/>
    </row>
    <row r="21" spans="1:16" ht="19.5">
      <c r="A21" s="61" t="s">
        <v>382</v>
      </c>
      <c r="B21" s="55" t="s">
        <v>24</v>
      </c>
      <c r="C21" s="56">
        <v>33</v>
      </c>
      <c r="D21" s="44">
        <v>58</v>
      </c>
      <c r="E21" s="44">
        <v>50</v>
      </c>
      <c r="F21" s="45">
        <f>SUM(D21+E21)</f>
        <v>108</v>
      </c>
      <c r="G21" s="46">
        <f>(F21-C21)</f>
        <v>75</v>
      </c>
      <c r="H21" s="44">
        <v>54</v>
      </c>
      <c r="I21" s="45">
        <v>64</v>
      </c>
      <c r="J21" s="45">
        <f>SUM(H21:I21)</f>
        <v>118</v>
      </c>
      <c r="K21" s="47">
        <f>+(J21-C21)</f>
        <v>85</v>
      </c>
      <c r="L21" s="63">
        <f>SUM(G21+K21)</f>
        <v>160</v>
      </c>
      <c r="M21" s="62">
        <v>17187</v>
      </c>
    </row>
    <row r="22" spans="1:16" ht="19.5">
      <c r="A22" s="61" t="s">
        <v>369</v>
      </c>
      <c r="B22" s="55" t="s">
        <v>26</v>
      </c>
      <c r="C22" s="56">
        <v>25</v>
      </c>
      <c r="D22" s="44">
        <v>45</v>
      </c>
      <c r="E22" s="44">
        <v>61</v>
      </c>
      <c r="F22" s="45">
        <f>SUM(D22+E22)</f>
        <v>106</v>
      </c>
      <c r="G22" s="46">
        <f>(F22-C22)</f>
        <v>81</v>
      </c>
      <c r="H22" s="44">
        <v>59</v>
      </c>
      <c r="I22" s="45">
        <v>52</v>
      </c>
      <c r="J22" s="45">
        <f>SUM(H22:I22)</f>
        <v>111</v>
      </c>
      <c r="K22" s="47">
        <f>+(J22-C22)</f>
        <v>86</v>
      </c>
      <c r="L22" s="63">
        <f>SUM(G22+K22)</f>
        <v>167</v>
      </c>
      <c r="M22" s="62">
        <v>26907</v>
      </c>
    </row>
    <row r="23" spans="1:16" ht="19.5">
      <c r="A23" s="61" t="s">
        <v>372</v>
      </c>
      <c r="B23" s="55" t="s">
        <v>24</v>
      </c>
      <c r="C23" s="56">
        <v>25</v>
      </c>
      <c r="D23" s="44" t="s">
        <v>5</v>
      </c>
      <c r="E23" s="44" t="s">
        <v>416</v>
      </c>
      <c r="F23" s="45" t="s">
        <v>417</v>
      </c>
      <c r="G23" s="58" t="s">
        <v>13</v>
      </c>
      <c r="H23" s="44" t="s">
        <v>5</v>
      </c>
      <c r="I23" s="45" t="s">
        <v>416</v>
      </c>
      <c r="J23" s="45" t="s">
        <v>417</v>
      </c>
      <c r="K23" s="47" t="s">
        <v>13</v>
      </c>
      <c r="L23" s="63" t="s">
        <v>13</v>
      </c>
      <c r="M23" s="62">
        <v>18203</v>
      </c>
    </row>
    <row r="24" spans="1:16" ht="19.5">
      <c r="A24" s="61" t="s">
        <v>404</v>
      </c>
      <c r="B24" s="55" t="s">
        <v>405</v>
      </c>
      <c r="C24" s="56">
        <v>25</v>
      </c>
      <c r="D24" s="44">
        <v>48</v>
      </c>
      <c r="E24" s="44">
        <v>49</v>
      </c>
      <c r="F24" s="45">
        <f>SUM(D24+E24)</f>
        <v>97</v>
      </c>
      <c r="G24" s="46">
        <f>(F24-C24)</f>
        <v>72</v>
      </c>
      <c r="H24" s="44" t="s">
        <v>5</v>
      </c>
      <c r="I24" s="45" t="s">
        <v>416</v>
      </c>
      <c r="J24" s="45" t="s">
        <v>417</v>
      </c>
      <c r="K24" s="47" t="s">
        <v>13</v>
      </c>
      <c r="L24" s="63" t="s">
        <v>13</v>
      </c>
      <c r="M24" s="62">
        <v>17298</v>
      </c>
    </row>
    <row r="25" spans="1:16" ht="19.5">
      <c r="A25" s="61" t="s">
        <v>376</v>
      </c>
      <c r="B25" s="55" t="s">
        <v>26</v>
      </c>
      <c r="C25" s="56">
        <v>27</v>
      </c>
      <c r="D25" s="44">
        <v>52</v>
      </c>
      <c r="E25" s="44">
        <v>54</v>
      </c>
      <c r="F25" s="45">
        <f>SUM(D25+E25)</f>
        <v>106</v>
      </c>
      <c r="G25" s="46">
        <f>(F25-C25)</f>
        <v>79</v>
      </c>
      <c r="H25" s="44" t="s">
        <v>5</v>
      </c>
      <c r="I25" s="45" t="s">
        <v>416</v>
      </c>
      <c r="J25" s="45" t="s">
        <v>417</v>
      </c>
      <c r="K25" s="47" t="s">
        <v>13</v>
      </c>
      <c r="L25" s="63" t="s">
        <v>13</v>
      </c>
      <c r="M25" s="62">
        <v>20741</v>
      </c>
    </row>
    <row r="26" spans="1:16" ht="19.5">
      <c r="A26" s="61" t="s">
        <v>374</v>
      </c>
      <c r="B26" s="55" t="s">
        <v>303</v>
      </c>
      <c r="C26" s="56">
        <v>26</v>
      </c>
      <c r="D26" s="44">
        <v>51</v>
      </c>
      <c r="E26" s="44">
        <v>56</v>
      </c>
      <c r="F26" s="45">
        <f>SUM(D26+E26)</f>
        <v>107</v>
      </c>
      <c r="G26" s="46">
        <f>(F26-C26)</f>
        <v>81</v>
      </c>
      <c r="H26" s="44" t="s">
        <v>5</v>
      </c>
      <c r="I26" s="45" t="s">
        <v>416</v>
      </c>
      <c r="J26" s="45" t="s">
        <v>417</v>
      </c>
      <c r="K26" s="47" t="s">
        <v>13</v>
      </c>
      <c r="L26" s="63" t="s">
        <v>13</v>
      </c>
      <c r="M26" s="62">
        <v>24523</v>
      </c>
    </row>
    <row r="27" spans="1:16" ht="19.5">
      <c r="A27" s="61" t="s">
        <v>375</v>
      </c>
      <c r="B27" s="55" t="s">
        <v>24</v>
      </c>
      <c r="C27" s="56">
        <v>27</v>
      </c>
      <c r="D27" s="44">
        <v>55</v>
      </c>
      <c r="E27" s="44">
        <v>54</v>
      </c>
      <c r="F27" s="45">
        <f>SUM(D27+E27)</f>
        <v>109</v>
      </c>
      <c r="G27" s="46">
        <f>(F27-C27)</f>
        <v>82</v>
      </c>
      <c r="H27" s="44" t="s">
        <v>5</v>
      </c>
      <c r="I27" s="45" t="s">
        <v>416</v>
      </c>
      <c r="J27" s="45" t="s">
        <v>417</v>
      </c>
      <c r="K27" s="47" t="s">
        <v>13</v>
      </c>
      <c r="L27" s="63" t="s">
        <v>13</v>
      </c>
      <c r="M27" s="62">
        <v>20677</v>
      </c>
    </row>
    <row r="28" spans="1:16" ht="19.5">
      <c r="A28" s="61" t="s">
        <v>373</v>
      </c>
      <c r="B28" s="55" t="s">
        <v>25</v>
      </c>
      <c r="C28" s="56">
        <v>25</v>
      </c>
      <c r="D28" s="44">
        <v>50</v>
      </c>
      <c r="E28" s="44">
        <v>57</v>
      </c>
      <c r="F28" s="45">
        <f>SUM(D28+E28)</f>
        <v>107</v>
      </c>
      <c r="G28" s="46">
        <f>(F28-C28)</f>
        <v>82</v>
      </c>
      <c r="H28" s="44" t="s">
        <v>5</v>
      </c>
      <c r="I28" s="45" t="s">
        <v>416</v>
      </c>
      <c r="J28" s="45" t="s">
        <v>417</v>
      </c>
      <c r="K28" s="47" t="s">
        <v>13</v>
      </c>
      <c r="L28" s="63" t="s">
        <v>13</v>
      </c>
      <c r="M28" s="62">
        <v>16121</v>
      </c>
    </row>
    <row r="29" spans="1:16" ht="19.5">
      <c r="A29" s="61" t="s">
        <v>383</v>
      </c>
      <c r="B29" s="55" t="s">
        <v>25</v>
      </c>
      <c r="C29" s="56">
        <v>34</v>
      </c>
      <c r="D29" s="44">
        <v>55</v>
      </c>
      <c r="E29" s="44">
        <v>63</v>
      </c>
      <c r="F29" s="45">
        <f>SUM(D29+E29)</f>
        <v>118</v>
      </c>
      <c r="G29" s="46">
        <f>(F29-C29)</f>
        <v>84</v>
      </c>
      <c r="H29" s="44" t="s">
        <v>5</v>
      </c>
      <c r="I29" s="45" t="s">
        <v>416</v>
      </c>
      <c r="J29" s="45" t="s">
        <v>417</v>
      </c>
      <c r="K29" s="47" t="s">
        <v>13</v>
      </c>
      <c r="L29" s="63" t="s">
        <v>13</v>
      </c>
      <c r="M29" s="62">
        <v>23045</v>
      </c>
    </row>
    <row r="30" spans="1:16" ht="19.5">
      <c r="A30" s="61" t="s">
        <v>371</v>
      </c>
      <c r="B30" s="55" t="s">
        <v>271</v>
      </c>
      <c r="C30" s="56">
        <v>25</v>
      </c>
      <c r="D30" s="44">
        <v>57</v>
      </c>
      <c r="E30" s="44">
        <v>52</v>
      </c>
      <c r="F30" s="45">
        <f>SUM(D30+E30)</f>
        <v>109</v>
      </c>
      <c r="G30" s="46">
        <f>(F30-C30)</f>
        <v>84</v>
      </c>
      <c r="H30" s="44" t="s">
        <v>5</v>
      </c>
      <c r="I30" s="45" t="s">
        <v>416</v>
      </c>
      <c r="J30" s="45" t="s">
        <v>417</v>
      </c>
      <c r="K30" s="47" t="s">
        <v>13</v>
      </c>
      <c r="L30" s="63" t="s">
        <v>13</v>
      </c>
      <c r="M30" s="62">
        <v>18096</v>
      </c>
    </row>
    <row r="31" spans="1:16" ht="19.5">
      <c r="A31" s="61" t="s">
        <v>377</v>
      </c>
      <c r="B31" s="55" t="s">
        <v>303</v>
      </c>
      <c r="C31" s="56">
        <v>27</v>
      </c>
      <c r="D31" s="44">
        <v>54</v>
      </c>
      <c r="E31" s="44">
        <v>59</v>
      </c>
      <c r="F31" s="45">
        <f>SUM(D31+E31)</f>
        <v>113</v>
      </c>
      <c r="G31" s="46">
        <f>(F31-C31)</f>
        <v>86</v>
      </c>
      <c r="H31" s="44" t="s">
        <v>5</v>
      </c>
      <c r="I31" s="45" t="s">
        <v>416</v>
      </c>
      <c r="J31" s="45" t="s">
        <v>417</v>
      </c>
      <c r="K31" s="47" t="s">
        <v>13</v>
      </c>
      <c r="L31" s="63" t="s">
        <v>13</v>
      </c>
      <c r="M31" s="62">
        <v>17087</v>
      </c>
    </row>
    <row r="32" spans="1:16" ht="19.5">
      <c r="A32" s="61" t="s">
        <v>143</v>
      </c>
      <c r="B32" s="55" t="s">
        <v>25</v>
      </c>
      <c r="C32" s="56">
        <v>27</v>
      </c>
      <c r="D32" s="44">
        <v>53</v>
      </c>
      <c r="E32" s="44">
        <v>60</v>
      </c>
      <c r="F32" s="45">
        <f>SUM(D32+E32)</f>
        <v>113</v>
      </c>
      <c r="G32" s="46">
        <f>(F32-C32)</f>
        <v>86</v>
      </c>
      <c r="H32" s="44" t="s">
        <v>5</v>
      </c>
      <c r="I32" s="45" t="s">
        <v>416</v>
      </c>
      <c r="J32" s="45" t="s">
        <v>417</v>
      </c>
      <c r="K32" s="47" t="s">
        <v>13</v>
      </c>
      <c r="L32" s="63" t="s">
        <v>13</v>
      </c>
      <c r="M32" s="62">
        <v>17696</v>
      </c>
    </row>
    <row r="33" spans="1:13" ht="20.25" thickBot="1">
      <c r="A33" s="213" t="s">
        <v>384</v>
      </c>
      <c r="B33" s="116" t="s">
        <v>26</v>
      </c>
      <c r="C33" s="117">
        <v>36</v>
      </c>
      <c r="D33" s="118" t="s">
        <v>13</v>
      </c>
      <c r="E33" s="118" t="s">
        <v>13</v>
      </c>
      <c r="F33" s="118" t="s">
        <v>13</v>
      </c>
      <c r="G33" s="121" t="s">
        <v>13</v>
      </c>
      <c r="H33" s="118">
        <v>52</v>
      </c>
      <c r="I33" s="118">
        <v>59</v>
      </c>
      <c r="J33" s="118" t="s">
        <v>13</v>
      </c>
      <c r="K33" s="210" t="s">
        <v>13</v>
      </c>
      <c r="L33" s="128" t="s">
        <v>13</v>
      </c>
      <c r="M33" s="62">
        <v>35055</v>
      </c>
    </row>
    <row r="39" spans="1:13">
      <c r="H39" s="2">
        <v>49</v>
      </c>
      <c r="I39" s="2">
        <v>52</v>
      </c>
    </row>
  </sheetData>
  <sortState ref="A13:M33">
    <sortCondition ref="L13:L33"/>
    <sortCondition ref="K13:K33"/>
    <sortCondition ref="G13:G33"/>
  </sortState>
  <mergeCells count="8">
    <mergeCell ref="A8:L8"/>
    <mergeCell ref="A9:L9"/>
    <mergeCell ref="A11:L11"/>
    <mergeCell ref="A1:L1"/>
    <mergeCell ref="A2:L2"/>
    <mergeCell ref="A4:L4"/>
    <mergeCell ref="A6:L6"/>
    <mergeCell ref="A5:L5"/>
  </mergeCells>
  <phoneticPr fontId="0" type="noConversion"/>
  <printOptions horizontalCentered="1" verticalCentered="1"/>
  <pageMargins left="0" right="0" top="0" bottom="0" header="0" footer="0"/>
  <pageSetup paperSize="9" orientation="portrait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zoomScale="70" zoomScaleNormal="70" workbookViewId="0">
      <selection sqref="A1:L1"/>
    </sheetView>
  </sheetViews>
  <sheetFormatPr baseColWidth="10" defaultRowHeight="18.75"/>
  <cols>
    <col min="1" max="1" width="33.5703125" style="1" customWidth="1"/>
    <col min="2" max="2" width="9.7109375" style="1" bestFit="1" customWidth="1"/>
    <col min="3" max="10" width="6.7109375" style="2" customWidth="1"/>
    <col min="11" max="11" width="5.7109375" style="1" customWidth="1"/>
    <col min="12" max="12" width="8.28515625" style="1" customWidth="1"/>
    <col min="13" max="13" width="11.42578125" style="1" customWidth="1"/>
    <col min="14" max="14" width="12.85546875" style="1" hidden="1" customWidth="1"/>
    <col min="15" max="15" width="11.42578125" style="1" customWidth="1"/>
    <col min="16" max="16384" width="11.42578125" style="1"/>
  </cols>
  <sheetData>
    <row r="1" spans="1:16" ht="30.75">
      <c r="A1" s="141" t="s">
        <v>6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6" ht="30.75">
      <c r="A2" s="141" t="s">
        <v>7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3" spans="1:16" ht="19.5" thickBot="1">
      <c r="C3" s="1"/>
      <c r="D3" s="1"/>
      <c r="E3" s="1"/>
      <c r="F3" s="1"/>
      <c r="G3" s="1"/>
      <c r="H3" s="1"/>
      <c r="I3" s="1"/>
      <c r="J3" s="1"/>
    </row>
    <row r="4" spans="1:16" ht="26.25" thickBot="1">
      <c r="A4" s="147" t="str">
        <f>'CAB 0-9'!A4:L4</f>
        <v>CLUB MAR DEL PLATA S.A.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9"/>
    </row>
    <row r="5" spans="1:16" ht="26.25" thickBot="1">
      <c r="A5" s="147" t="str">
        <f>'CAB 0-9'!A5:L5</f>
        <v>Golf Los Acantilados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9"/>
    </row>
    <row r="6" spans="1:16" ht="37.5">
      <c r="A6" s="146" t="s">
        <v>11</v>
      </c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</row>
    <row r="7" spans="1:16" ht="2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6" ht="19.5">
      <c r="A8" s="144" t="s">
        <v>19</v>
      </c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</row>
    <row r="9" spans="1:16" ht="19.5">
      <c r="A9" s="145" t="str">
        <f>'CAB 0-9'!A9:L9</f>
        <v>23 Y 24 DE MARZO DE 2019</v>
      </c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</row>
    <row r="10" spans="1:16" ht="20.25" thickBot="1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6" ht="20.25" thickBot="1">
      <c r="A11" s="138" t="s">
        <v>40</v>
      </c>
      <c r="B11" s="139"/>
      <c r="C11" s="139"/>
      <c r="D11" s="139"/>
      <c r="E11" s="139"/>
      <c r="F11" s="139"/>
      <c r="G11" s="139"/>
      <c r="H11" s="139"/>
      <c r="I11" s="139"/>
      <c r="J11" s="139"/>
      <c r="K11" s="139"/>
      <c r="L11" s="140"/>
    </row>
    <row r="12" spans="1:16" s="3" customFormat="1" ht="20.25" thickBot="1">
      <c r="A12" s="4" t="s">
        <v>14</v>
      </c>
      <c r="B12" s="5" t="s">
        <v>10</v>
      </c>
      <c r="C12" s="4" t="s">
        <v>1</v>
      </c>
      <c r="D12" s="4" t="s">
        <v>2</v>
      </c>
      <c r="E12" s="4" t="s">
        <v>3</v>
      </c>
      <c r="F12" s="4" t="s">
        <v>4</v>
      </c>
      <c r="G12" s="4" t="s">
        <v>5</v>
      </c>
      <c r="H12" s="4" t="s">
        <v>2</v>
      </c>
      <c r="I12" s="4" t="s">
        <v>3</v>
      </c>
      <c r="J12" s="4" t="s">
        <v>4</v>
      </c>
      <c r="K12" s="4" t="s">
        <v>5</v>
      </c>
      <c r="L12" s="4" t="s">
        <v>12</v>
      </c>
      <c r="M12" s="40" t="s">
        <v>35</v>
      </c>
    </row>
    <row r="13" spans="1:16" ht="19.5">
      <c r="A13" s="114" t="s">
        <v>388</v>
      </c>
      <c r="B13" s="55" t="s">
        <v>27</v>
      </c>
      <c r="C13" s="56">
        <v>1</v>
      </c>
      <c r="D13" s="44">
        <v>37</v>
      </c>
      <c r="E13" s="44">
        <v>35</v>
      </c>
      <c r="F13" s="60">
        <f>SUM(D13+E13)</f>
        <v>72</v>
      </c>
      <c r="G13" s="46">
        <f>(F13-C13)</f>
        <v>71</v>
      </c>
      <c r="H13" s="44">
        <v>36</v>
      </c>
      <c r="I13" s="45">
        <v>38</v>
      </c>
      <c r="J13" s="60">
        <f>SUM(H13:I13)</f>
        <v>74</v>
      </c>
      <c r="K13" s="47">
        <f>+(J13-C13)</f>
        <v>73</v>
      </c>
      <c r="L13" s="63">
        <f>SUM(G13+K13)</f>
        <v>144</v>
      </c>
      <c r="M13" s="209">
        <f>(F13+J13)</f>
        <v>146</v>
      </c>
      <c r="N13" s="57">
        <v>37088</v>
      </c>
      <c r="P13"/>
    </row>
    <row r="14" spans="1:16" ht="19.5">
      <c r="A14" s="61" t="s">
        <v>393</v>
      </c>
      <c r="B14" s="55" t="s">
        <v>24</v>
      </c>
      <c r="C14" s="56">
        <v>21</v>
      </c>
      <c r="D14" s="44">
        <v>51</v>
      </c>
      <c r="E14" s="44">
        <v>46</v>
      </c>
      <c r="F14" s="45">
        <f>SUM(D14+E14)</f>
        <v>97</v>
      </c>
      <c r="G14" s="46">
        <f>(F14-C14)</f>
        <v>76</v>
      </c>
      <c r="H14" s="44">
        <v>48</v>
      </c>
      <c r="I14" s="45">
        <v>48</v>
      </c>
      <c r="J14" s="45">
        <f>SUM(H14:I14)</f>
        <v>96</v>
      </c>
      <c r="K14" s="47">
        <f>+(J14-C14)</f>
        <v>75</v>
      </c>
      <c r="L14" s="63">
        <f>SUM(G14+K14)</f>
        <v>151</v>
      </c>
      <c r="M14" s="48">
        <f>(F14+J14)</f>
        <v>193</v>
      </c>
      <c r="N14" s="57">
        <v>26288</v>
      </c>
      <c r="P14"/>
    </row>
    <row r="15" spans="1:16" ht="19.5">
      <c r="A15" s="61" t="s">
        <v>395</v>
      </c>
      <c r="B15" s="55" t="s">
        <v>23</v>
      </c>
      <c r="C15" s="56">
        <v>6</v>
      </c>
      <c r="D15" s="44">
        <v>40</v>
      </c>
      <c r="E15" s="44">
        <v>41</v>
      </c>
      <c r="F15" s="45">
        <f>SUM(D15+E15)</f>
        <v>81</v>
      </c>
      <c r="G15" s="46">
        <f>(F15-C15)</f>
        <v>75</v>
      </c>
      <c r="H15" s="44">
        <v>44</v>
      </c>
      <c r="I15" s="45">
        <v>41</v>
      </c>
      <c r="J15" s="45">
        <f>SUM(H15:I15)</f>
        <v>85</v>
      </c>
      <c r="K15" s="47">
        <f>+(J15-C15)</f>
        <v>79</v>
      </c>
      <c r="L15" s="63">
        <f>SUM(G15+K15)</f>
        <v>154</v>
      </c>
      <c r="M15" s="48">
        <f>(F15+J15)</f>
        <v>166</v>
      </c>
      <c r="N15" s="57">
        <v>25055</v>
      </c>
      <c r="P15"/>
    </row>
    <row r="16" spans="1:16" ht="19.5">
      <c r="A16" s="114" t="s">
        <v>391</v>
      </c>
      <c r="B16" s="55" t="s">
        <v>25</v>
      </c>
      <c r="C16" s="56">
        <v>2</v>
      </c>
      <c r="D16" s="44">
        <v>38</v>
      </c>
      <c r="E16" s="44">
        <v>38</v>
      </c>
      <c r="F16" s="60">
        <f>SUM(D16+E16)</f>
        <v>76</v>
      </c>
      <c r="G16" s="46">
        <f>(F16-C16)</f>
        <v>74</v>
      </c>
      <c r="H16" s="44">
        <v>39</v>
      </c>
      <c r="I16" s="45">
        <v>43</v>
      </c>
      <c r="J16" s="45">
        <f>SUM(H16:I16)</f>
        <v>82</v>
      </c>
      <c r="K16" s="47">
        <f>+(J16-C16)</f>
        <v>80</v>
      </c>
      <c r="L16" s="63">
        <f>SUM(G16+K16)</f>
        <v>154</v>
      </c>
      <c r="M16" s="48">
        <f>(F16+J16)</f>
        <v>158</v>
      </c>
      <c r="N16" s="57">
        <v>36413</v>
      </c>
      <c r="P16"/>
    </row>
    <row r="17" spans="1:16" ht="19.5">
      <c r="A17" s="61" t="s">
        <v>386</v>
      </c>
      <c r="B17" s="55" t="s">
        <v>23</v>
      </c>
      <c r="C17" s="56">
        <v>8</v>
      </c>
      <c r="D17" s="44">
        <v>43</v>
      </c>
      <c r="E17" s="44">
        <v>42</v>
      </c>
      <c r="F17" s="45">
        <f>SUM(D17+E17)</f>
        <v>85</v>
      </c>
      <c r="G17" s="46">
        <f>(F17-C17)</f>
        <v>77</v>
      </c>
      <c r="H17" s="44">
        <v>45</v>
      </c>
      <c r="I17" s="45">
        <v>41</v>
      </c>
      <c r="J17" s="45">
        <f>SUM(H17:I17)</f>
        <v>86</v>
      </c>
      <c r="K17" s="211">
        <f>+(J17-C17)</f>
        <v>78</v>
      </c>
      <c r="L17" s="63">
        <f>SUM(G17+K17)</f>
        <v>155</v>
      </c>
      <c r="M17" s="48">
        <f>(F17+J17)</f>
        <v>171</v>
      </c>
      <c r="N17" s="57">
        <v>38873</v>
      </c>
      <c r="P17"/>
    </row>
    <row r="18" spans="1:16" ht="19.5">
      <c r="A18" s="114" t="s">
        <v>29</v>
      </c>
      <c r="B18" s="55" t="s">
        <v>23</v>
      </c>
      <c r="C18" s="56">
        <v>0</v>
      </c>
      <c r="D18" s="44">
        <v>37</v>
      </c>
      <c r="E18" s="44">
        <v>38</v>
      </c>
      <c r="F18" s="60">
        <f>SUM(D18+E18)</f>
        <v>75</v>
      </c>
      <c r="G18" s="46">
        <f>(F18-C18)</f>
        <v>75</v>
      </c>
      <c r="H18" s="44">
        <v>39</v>
      </c>
      <c r="I18" s="45">
        <v>41</v>
      </c>
      <c r="J18" s="60">
        <f>SUM(H18:I18)</f>
        <v>80</v>
      </c>
      <c r="K18" s="47">
        <f>+(J18-C18)</f>
        <v>80</v>
      </c>
      <c r="L18" s="63">
        <f>SUM(G18+K18)</f>
        <v>155</v>
      </c>
      <c r="M18" s="209">
        <f>(F18+J18)</f>
        <v>155</v>
      </c>
      <c r="N18" s="57">
        <v>25922</v>
      </c>
      <c r="P18"/>
    </row>
    <row r="19" spans="1:16" ht="19.5">
      <c r="A19" s="114" t="s">
        <v>387</v>
      </c>
      <c r="B19" s="55" t="s">
        <v>25</v>
      </c>
      <c r="C19" s="56">
        <v>5</v>
      </c>
      <c r="D19" s="44">
        <v>38</v>
      </c>
      <c r="E19" s="44">
        <v>40</v>
      </c>
      <c r="F19" s="60">
        <f>SUM(D19+E19)</f>
        <v>78</v>
      </c>
      <c r="G19" s="46">
        <f>(F19-C19)</f>
        <v>73</v>
      </c>
      <c r="H19" s="44">
        <v>43</v>
      </c>
      <c r="I19" s="45">
        <v>45</v>
      </c>
      <c r="J19" s="45">
        <f>SUM(H19:I19)</f>
        <v>88</v>
      </c>
      <c r="K19" s="47">
        <f>+(J19-C19)</f>
        <v>83</v>
      </c>
      <c r="L19" s="63">
        <f>SUM(G19+K19)</f>
        <v>156</v>
      </c>
      <c r="M19" s="48">
        <f>(F19+J19)</f>
        <v>166</v>
      </c>
      <c r="N19" s="57">
        <v>37984</v>
      </c>
    </row>
    <row r="20" spans="1:16" ht="19.5">
      <c r="A20" s="61" t="s">
        <v>396</v>
      </c>
      <c r="B20" s="55" t="s">
        <v>27</v>
      </c>
      <c r="C20" s="56">
        <v>14</v>
      </c>
      <c r="D20" s="44">
        <v>45</v>
      </c>
      <c r="E20" s="44">
        <v>46</v>
      </c>
      <c r="F20" s="45">
        <f>SUM(D20+E20)</f>
        <v>91</v>
      </c>
      <c r="G20" s="46">
        <f>(F20-C20)</f>
        <v>77</v>
      </c>
      <c r="H20" s="44">
        <v>49</v>
      </c>
      <c r="I20" s="45">
        <v>46</v>
      </c>
      <c r="J20" s="45">
        <f>SUM(H20:I20)</f>
        <v>95</v>
      </c>
      <c r="K20" s="47">
        <f>+(J20-C20)</f>
        <v>81</v>
      </c>
      <c r="L20" s="63">
        <f>SUM(G20+K20)</f>
        <v>158</v>
      </c>
      <c r="M20" s="48">
        <f>(F20+J20)</f>
        <v>186</v>
      </c>
      <c r="N20" s="57">
        <v>23537</v>
      </c>
    </row>
    <row r="21" spans="1:16" ht="19.5">
      <c r="A21" s="61" t="s">
        <v>389</v>
      </c>
      <c r="B21" s="55" t="s">
        <v>25</v>
      </c>
      <c r="C21" s="56">
        <v>8</v>
      </c>
      <c r="D21" s="44">
        <v>46</v>
      </c>
      <c r="E21" s="44">
        <v>43</v>
      </c>
      <c r="F21" s="45">
        <f>SUM(D21+E21)</f>
        <v>89</v>
      </c>
      <c r="G21" s="46">
        <f>(F21-C21)</f>
        <v>81</v>
      </c>
      <c r="H21" s="44">
        <v>43</v>
      </c>
      <c r="I21" s="45">
        <v>43</v>
      </c>
      <c r="J21" s="45">
        <f>SUM(H21:I21)</f>
        <v>86</v>
      </c>
      <c r="K21" s="47">
        <f>+(J21-C21)</f>
        <v>78</v>
      </c>
      <c r="L21" s="63">
        <f>SUM(G21+K21)</f>
        <v>159</v>
      </c>
      <c r="M21" s="48">
        <f>(F21+J21)</f>
        <v>175</v>
      </c>
      <c r="N21" s="57">
        <v>36809</v>
      </c>
    </row>
    <row r="22" spans="1:16" ht="19.5">
      <c r="A22" s="61" t="s">
        <v>394</v>
      </c>
      <c r="B22" s="55" t="s">
        <v>267</v>
      </c>
      <c r="C22" s="56">
        <v>15</v>
      </c>
      <c r="D22" s="44">
        <v>40</v>
      </c>
      <c r="E22" s="44">
        <v>48</v>
      </c>
      <c r="F22" s="45">
        <f>SUM(D22+E22)</f>
        <v>88</v>
      </c>
      <c r="G22" s="46">
        <f>(F22-C22)</f>
        <v>73</v>
      </c>
      <c r="H22" s="44">
        <v>50</v>
      </c>
      <c r="I22" s="45">
        <v>54</v>
      </c>
      <c r="J22" s="45">
        <f>SUM(H22:I22)</f>
        <v>104</v>
      </c>
      <c r="K22" s="47">
        <f>+(J22-C22)</f>
        <v>89</v>
      </c>
      <c r="L22" s="63">
        <f>SUM(G22+K22)</f>
        <v>162</v>
      </c>
      <c r="M22" s="48">
        <f>(F22+J22)</f>
        <v>192</v>
      </c>
      <c r="N22" s="57">
        <v>25038</v>
      </c>
    </row>
    <row r="23" spans="1:16" ht="19.5">
      <c r="A23" s="61" t="s">
        <v>400</v>
      </c>
      <c r="B23" s="55" t="s">
        <v>24</v>
      </c>
      <c r="C23" s="56">
        <v>27</v>
      </c>
      <c r="D23" s="44">
        <v>57</v>
      </c>
      <c r="E23" s="44">
        <v>54</v>
      </c>
      <c r="F23" s="45">
        <f>SUM(D23+E23)</f>
        <v>111</v>
      </c>
      <c r="G23" s="46">
        <f>(F23-C23)</f>
        <v>84</v>
      </c>
      <c r="H23" s="44">
        <v>59</v>
      </c>
      <c r="I23" s="45">
        <v>59</v>
      </c>
      <c r="J23" s="45">
        <f>SUM(H23:I23)</f>
        <v>118</v>
      </c>
      <c r="K23" s="47">
        <f>+(J23-C23)</f>
        <v>91</v>
      </c>
      <c r="L23" s="63">
        <f>SUM(G23+K23)</f>
        <v>175</v>
      </c>
      <c r="M23" s="48">
        <f>(F23+J23)</f>
        <v>229</v>
      </c>
      <c r="N23" s="57">
        <v>17520</v>
      </c>
    </row>
    <row r="24" spans="1:16" ht="19.5">
      <c r="A24" s="61" t="s">
        <v>392</v>
      </c>
      <c r="B24" s="55" t="s">
        <v>23</v>
      </c>
      <c r="C24" s="56">
        <v>3</v>
      </c>
      <c r="D24" s="44" t="s">
        <v>407</v>
      </c>
      <c r="E24" s="44" t="s">
        <v>408</v>
      </c>
      <c r="F24" s="45" t="s">
        <v>415</v>
      </c>
      <c r="G24" s="46" t="s">
        <v>414</v>
      </c>
      <c r="H24" s="44">
        <v>52</v>
      </c>
      <c r="I24" s="45">
        <v>59</v>
      </c>
      <c r="J24" s="45">
        <f>SUM(H24:I24)</f>
        <v>111</v>
      </c>
      <c r="K24" s="59" t="s">
        <v>13</v>
      </c>
      <c r="L24" s="97" t="s">
        <v>13</v>
      </c>
      <c r="M24" s="96" t="s">
        <v>13</v>
      </c>
      <c r="N24" s="57">
        <v>33060</v>
      </c>
    </row>
    <row r="25" spans="1:16" ht="19.5">
      <c r="A25" s="61" t="s">
        <v>137</v>
      </c>
      <c r="B25" s="55" t="s">
        <v>23</v>
      </c>
      <c r="C25" s="56">
        <v>8</v>
      </c>
      <c r="D25" s="44">
        <v>41</v>
      </c>
      <c r="E25" s="44">
        <v>42</v>
      </c>
      <c r="F25" s="45">
        <f>SUM(D25+E25)</f>
        <v>83</v>
      </c>
      <c r="G25" s="46">
        <f>(F25-C25)</f>
        <v>75</v>
      </c>
      <c r="H25" s="44" t="s">
        <v>5</v>
      </c>
      <c r="I25" s="45" t="s">
        <v>416</v>
      </c>
      <c r="J25" s="45" t="s">
        <v>417</v>
      </c>
      <c r="K25" s="59" t="s">
        <v>13</v>
      </c>
      <c r="L25" s="97" t="s">
        <v>13</v>
      </c>
      <c r="M25" s="96" t="s">
        <v>13</v>
      </c>
      <c r="N25" s="57">
        <v>25494</v>
      </c>
    </row>
    <row r="26" spans="1:16" ht="19.5">
      <c r="A26" s="61" t="s">
        <v>138</v>
      </c>
      <c r="B26" s="55" t="s">
        <v>23</v>
      </c>
      <c r="C26" s="56">
        <v>10</v>
      </c>
      <c r="D26" s="44">
        <v>43</v>
      </c>
      <c r="E26" s="44">
        <v>44</v>
      </c>
      <c r="F26" s="45">
        <f>SUM(D26+E26)</f>
        <v>87</v>
      </c>
      <c r="G26" s="46">
        <f>(F26-C26)</f>
        <v>77</v>
      </c>
      <c r="H26" s="44" t="s">
        <v>5</v>
      </c>
      <c r="I26" s="45" t="s">
        <v>416</v>
      </c>
      <c r="J26" s="45" t="s">
        <v>417</v>
      </c>
      <c r="K26" s="59" t="s">
        <v>13</v>
      </c>
      <c r="L26" s="97" t="s">
        <v>13</v>
      </c>
      <c r="M26" s="96" t="s">
        <v>13</v>
      </c>
      <c r="N26" s="57">
        <v>23439</v>
      </c>
    </row>
    <row r="27" spans="1:16" ht="19.5">
      <c r="A27" s="61" t="s">
        <v>398</v>
      </c>
      <c r="B27" s="55" t="s">
        <v>21</v>
      </c>
      <c r="C27" s="56">
        <v>8</v>
      </c>
      <c r="D27" s="44">
        <v>43</v>
      </c>
      <c r="E27" s="44">
        <v>42</v>
      </c>
      <c r="F27" s="45">
        <f>SUM(D27+E27)</f>
        <v>85</v>
      </c>
      <c r="G27" s="46">
        <f>(F27-C27)</f>
        <v>77</v>
      </c>
      <c r="H27" s="44" t="s">
        <v>5</v>
      </c>
      <c r="I27" s="45" t="s">
        <v>416</v>
      </c>
      <c r="J27" s="45" t="s">
        <v>417</v>
      </c>
      <c r="K27" s="59" t="s">
        <v>13</v>
      </c>
      <c r="L27" s="97" t="s">
        <v>13</v>
      </c>
      <c r="M27" s="96" t="s">
        <v>13</v>
      </c>
      <c r="N27" s="57">
        <v>20628</v>
      </c>
    </row>
    <row r="28" spans="1:16" ht="19.5">
      <c r="A28" s="61" t="s">
        <v>390</v>
      </c>
      <c r="B28" s="55" t="s">
        <v>25</v>
      </c>
      <c r="C28" s="56">
        <v>22</v>
      </c>
      <c r="D28" s="44">
        <v>50</v>
      </c>
      <c r="E28" s="44">
        <v>52</v>
      </c>
      <c r="F28" s="45">
        <f>SUM(D28+E28)</f>
        <v>102</v>
      </c>
      <c r="G28" s="46">
        <f>(F28-C28)</f>
        <v>80</v>
      </c>
      <c r="H28" s="44" t="s">
        <v>5</v>
      </c>
      <c r="I28" s="45" t="s">
        <v>416</v>
      </c>
      <c r="J28" s="45" t="s">
        <v>417</v>
      </c>
      <c r="K28" s="59" t="s">
        <v>13</v>
      </c>
      <c r="L28" s="97" t="s">
        <v>13</v>
      </c>
      <c r="M28" s="96" t="s">
        <v>13</v>
      </c>
      <c r="N28" s="57">
        <v>36355</v>
      </c>
    </row>
    <row r="29" spans="1:16" ht="19.5">
      <c r="A29" s="61" t="s">
        <v>385</v>
      </c>
      <c r="B29" s="55" t="s">
        <v>25</v>
      </c>
      <c r="C29" s="56">
        <v>11</v>
      </c>
      <c r="D29" s="44">
        <v>46</v>
      </c>
      <c r="E29" s="44">
        <v>45</v>
      </c>
      <c r="F29" s="45">
        <f>SUM(D29+E29)</f>
        <v>91</v>
      </c>
      <c r="G29" s="46">
        <f>(F29-C29)</f>
        <v>80</v>
      </c>
      <c r="H29" s="44" t="s">
        <v>5</v>
      </c>
      <c r="I29" s="45" t="s">
        <v>416</v>
      </c>
      <c r="J29" s="45" t="s">
        <v>417</v>
      </c>
      <c r="K29" s="59" t="s">
        <v>13</v>
      </c>
      <c r="L29" s="97" t="s">
        <v>13</v>
      </c>
      <c r="M29" s="96" t="s">
        <v>13</v>
      </c>
      <c r="N29" s="57">
        <v>38897</v>
      </c>
    </row>
    <row r="30" spans="1:16" ht="19.5">
      <c r="A30" s="61" t="s">
        <v>399</v>
      </c>
      <c r="B30" s="55" t="s">
        <v>25</v>
      </c>
      <c r="C30" s="56">
        <v>18</v>
      </c>
      <c r="D30" s="44">
        <v>50</v>
      </c>
      <c r="E30" s="44">
        <v>50</v>
      </c>
      <c r="F30" s="45">
        <f>SUM(D30+E30)</f>
        <v>100</v>
      </c>
      <c r="G30" s="46">
        <f>(F30-C30)</f>
        <v>82</v>
      </c>
      <c r="H30" s="44" t="s">
        <v>5</v>
      </c>
      <c r="I30" s="45" t="s">
        <v>416</v>
      </c>
      <c r="J30" s="45" t="s">
        <v>417</v>
      </c>
      <c r="K30" s="59" t="s">
        <v>13</v>
      </c>
      <c r="L30" s="97" t="s">
        <v>13</v>
      </c>
      <c r="M30" s="96" t="s">
        <v>13</v>
      </c>
      <c r="N30" s="57">
        <v>18014</v>
      </c>
    </row>
    <row r="31" spans="1:16" ht="19.5">
      <c r="A31" s="61" t="s">
        <v>397</v>
      </c>
      <c r="B31" s="55" t="s">
        <v>25</v>
      </c>
      <c r="C31" s="56">
        <v>24</v>
      </c>
      <c r="D31" s="44">
        <v>52</v>
      </c>
      <c r="E31" s="44">
        <v>55</v>
      </c>
      <c r="F31" s="45">
        <f>SUM(D31+E31)</f>
        <v>107</v>
      </c>
      <c r="G31" s="46">
        <f>(F31-C31)</f>
        <v>83</v>
      </c>
      <c r="H31" s="44" t="s">
        <v>5</v>
      </c>
      <c r="I31" s="45" t="s">
        <v>416</v>
      </c>
      <c r="J31" s="45" t="s">
        <v>417</v>
      </c>
      <c r="K31" s="59" t="s">
        <v>13</v>
      </c>
      <c r="L31" s="97" t="s">
        <v>13</v>
      </c>
      <c r="M31" s="96" t="s">
        <v>13</v>
      </c>
      <c r="N31" s="57">
        <v>23110</v>
      </c>
    </row>
    <row r="32" spans="1:16" ht="20.25" thickBot="1">
      <c r="A32" s="115" t="s">
        <v>401</v>
      </c>
      <c r="B32" s="116" t="s">
        <v>27</v>
      </c>
      <c r="C32" s="117">
        <v>20</v>
      </c>
      <c r="D32" s="118">
        <v>53</v>
      </c>
      <c r="E32" s="118">
        <v>53</v>
      </c>
      <c r="F32" s="120">
        <f>SUM(D32+E32)</f>
        <v>106</v>
      </c>
      <c r="G32" s="130">
        <f>(F32-C32)</f>
        <v>86</v>
      </c>
      <c r="H32" s="118" t="s">
        <v>5</v>
      </c>
      <c r="I32" s="120" t="s">
        <v>416</v>
      </c>
      <c r="J32" s="120" t="s">
        <v>417</v>
      </c>
      <c r="K32" s="210" t="s">
        <v>13</v>
      </c>
      <c r="L32" s="128" t="s">
        <v>13</v>
      </c>
      <c r="M32" s="132" t="s">
        <v>13</v>
      </c>
      <c r="N32" s="57">
        <v>24186</v>
      </c>
    </row>
  </sheetData>
  <sortState ref="A13:N32">
    <sortCondition ref="L13:L32"/>
    <sortCondition ref="K13:K32"/>
    <sortCondition ref="G13:G32"/>
  </sortState>
  <mergeCells count="8">
    <mergeCell ref="A8:L8"/>
    <mergeCell ref="A9:L9"/>
    <mergeCell ref="A11:L11"/>
    <mergeCell ref="A1:L1"/>
    <mergeCell ref="A2:L2"/>
    <mergeCell ref="A4:L4"/>
    <mergeCell ref="A6:L6"/>
    <mergeCell ref="A5:L5"/>
  </mergeCells>
  <phoneticPr fontId="0" type="noConversion"/>
  <printOptions horizontalCentered="1" verticalCentered="1"/>
  <pageMargins left="0" right="0" top="0" bottom="0" header="0" footer="0"/>
  <pageSetup paperSize="9" orientation="portrait" horizontalDpi="4294967293" vertic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6"/>
  <sheetViews>
    <sheetView zoomScale="70" workbookViewId="0">
      <selection sqref="A1:L1"/>
    </sheetView>
  </sheetViews>
  <sheetFormatPr baseColWidth="10" defaultRowHeight="18.75"/>
  <cols>
    <col min="1" max="1" width="37.7109375" style="1" bestFit="1" customWidth="1"/>
    <col min="2" max="2" width="7.7109375" style="35" bestFit="1" customWidth="1"/>
    <col min="3" max="10" width="6.7109375" style="2" customWidth="1"/>
    <col min="11" max="11" width="6.28515625" style="1" customWidth="1"/>
    <col min="12" max="12" width="8.28515625" style="1" customWidth="1"/>
    <col min="13" max="13" width="11.5703125" style="49" bestFit="1" customWidth="1"/>
    <col min="14" max="14" width="2.85546875" style="1" hidden="1" customWidth="1"/>
    <col min="15" max="15" width="17.85546875" style="35" hidden="1" customWidth="1"/>
    <col min="16" max="16" width="3.28515625" style="1" hidden="1" customWidth="1"/>
    <col min="17" max="17" width="16" style="1" hidden="1" customWidth="1"/>
    <col min="18" max="18" width="11.42578125" style="1" customWidth="1"/>
    <col min="19" max="19" width="11.42578125" style="1"/>
    <col min="20" max="20" width="2.85546875" style="1" customWidth="1"/>
    <col min="21" max="16384" width="11.42578125" style="1"/>
  </cols>
  <sheetData>
    <row r="1" spans="1:17" ht="30.75">
      <c r="A1" s="141" t="s">
        <v>6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7" ht="30.75">
      <c r="A2" s="141" t="s">
        <v>7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3" spans="1:17" ht="19.5" thickBot="1">
      <c r="B3" s="1"/>
      <c r="C3" s="1"/>
      <c r="D3" s="1"/>
      <c r="E3" s="1"/>
      <c r="F3" s="1"/>
      <c r="G3" s="1"/>
      <c r="H3" s="1"/>
      <c r="I3" s="1"/>
      <c r="J3" s="1"/>
    </row>
    <row r="4" spans="1:17" ht="26.25" thickBot="1">
      <c r="A4" s="147" t="str">
        <f>'CAB 0-9'!A4:L4</f>
        <v>CLUB MAR DEL PLATA S.A.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9"/>
    </row>
    <row r="5" spans="1:17" ht="26.25" thickBot="1">
      <c r="A5" s="147" t="str">
        <f>'CAB 0-9'!A5:L5</f>
        <v>Golf Los Acantilados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9"/>
    </row>
    <row r="6" spans="1:17" ht="37.5">
      <c r="A6" s="157" t="s">
        <v>11</v>
      </c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</row>
    <row r="7" spans="1:17" ht="20.25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Q7" s="66">
        <v>43556</v>
      </c>
    </row>
    <row r="8" spans="1:17" ht="19.5">
      <c r="A8" s="144" t="s">
        <v>19</v>
      </c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</row>
    <row r="9" spans="1:17" ht="19.5">
      <c r="A9" s="145" t="str">
        <f>'CAB 0-9'!A9:L9</f>
        <v>23 Y 24 DE MARZO DE 2019</v>
      </c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</row>
    <row r="10" spans="1:17" ht="20.25" thickBot="1">
      <c r="A10" s="158" t="s">
        <v>425</v>
      </c>
      <c r="B10" s="158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</row>
    <row r="11" spans="1:17" ht="20.25" thickBot="1">
      <c r="A11" s="138" t="s">
        <v>74</v>
      </c>
      <c r="B11" s="139"/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23" t="s">
        <v>423</v>
      </c>
      <c r="O11" s="1"/>
    </row>
    <row r="12" spans="1:17" s="64" customFormat="1" ht="20.25" thickBot="1">
      <c r="A12" s="4" t="s">
        <v>0</v>
      </c>
      <c r="B12" s="5" t="s">
        <v>10</v>
      </c>
      <c r="C12" s="4" t="s">
        <v>1</v>
      </c>
      <c r="D12" s="4" t="s">
        <v>2</v>
      </c>
      <c r="E12" s="4" t="s">
        <v>3</v>
      </c>
      <c r="F12" s="4" t="s">
        <v>4</v>
      </c>
      <c r="G12" s="67" t="s">
        <v>13</v>
      </c>
      <c r="H12" s="4" t="s">
        <v>2</v>
      </c>
      <c r="I12" s="4" t="s">
        <v>3</v>
      </c>
      <c r="J12" s="4" t="s">
        <v>4</v>
      </c>
      <c r="K12" s="67" t="s">
        <v>13</v>
      </c>
      <c r="L12" s="38" t="s">
        <v>12</v>
      </c>
      <c r="M12" s="124" t="s">
        <v>424</v>
      </c>
      <c r="N12" s="113"/>
      <c r="Q12" s="42" t="s">
        <v>38</v>
      </c>
    </row>
    <row r="13" spans="1:17" ht="19.5">
      <c r="A13" s="61" t="s">
        <v>247</v>
      </c>
      <c r="B13" s="55" t="s">
        <v>25</v>
      </c>
      <c r="C13" s="56">
        <v>0</v>
      </c>
      <c r="D13" s="44">
        <v>37</v>
      </c>
      <c r="E13" s="44">
        <v>34</v>
      </c>
      <c r="F13" s="45">
        <f>SUM(D13+E13)</f>
        <v>71</v>
      </c>
      <c r="G13" s="46">
        <f>(F13-C13)</f>
        <v>71</v>
      </c>
      <c r="H13" s="44">
        <v>40</v>
      </c>
      <c r="I13" s="45">
        <v>35</v>
      </c>
      <c r="J13" s="45">
        <f>SUM(H13:I13)</f>
        <v>75</v>
      </c>
      <c r="K13" s="58" t="s">
        <v>13</v>
      </c>
      <c r="L13" s="70">
        <f>(F13+J13)</f>
        <v>146</v>
      </c>
      <c r="M13" s="125">
        <f>(L13-144)</f>
        <v>2</v>
      </c>
      <c r="O13" s="62">
        <v>27448</v>
      </c>
      <c r="Q13" s="43">
        <f t="shared" ref="Q13:Q14" si="0" xml:space="preserve"> DATEDIF(O13,$Q$7,"y")</f>
        <v>44</v>
      </c>
    </row>
    <row r="14" spans="1:17" ht="19.5">
      <c r="A14" s="61" t="s">
        <v>253</v>
      </c>
      <c r="B14" s="55" t="s">
        <v>23</v>
      </c>
      <c r="C14" s="56">
        <v>2</v>
      </c>
      <c r="D14" s="44">
        <v>34</v>
      </c>
      <c r="E14" s="44">
        <v>38</v>
      </c>
      <c r="F14" s="45">
        <f>SUM(D14+E14)</f>
        <v>72</v>
      </c>
      <c r="G14" s="46">
        <f>(F14-C14)</f>
        <v>70</v>
      </c>
      <c r="H14" s="44">
        <v>36</v>
      </c>
      <c r="I14" s="45">
        <v>39</v>
      </c>
      <c r="J14" s="45">
        <f>SUM(H14:I14)</f>
        <v>75</v>
      </c>
      <c r="K14" s="58" t="s">
        <v>13</v>
      </c>
      <c r="L14" s="70">
        <f>(F14+J14)</f>
        <v>147</v>
      </c>
      <c r="M14" s="125">
        <f>(L14-144)</f>
        <v>3</v>
      </c>
      <c r="O14" s="62">
        <v>38071</v>
      </c>
      <c r="Q14" s="43">
        <f t="shared" si="0"/>
        <v>15</v>
      </c>
    </row>
    <row r="15" spans="1:17" ht="19.5">
      <c r="A15" s="61" t="s">
        <v>125</v>
      </c>
      <c r="B15" s="55" t="s">
        <v>252</v>
      </c>
      <c r="C15" s="56">
        <v>2</v>
      </c>
      <c r="D15" s="44">
        <v>36</v>
      </c>
      <c r="E15" s="44">
        <v>36</v>
      </c>
      <c r="F15" s="45">
        <f>SUM(D15+E15)</f>
        <v>72</v>
      </c>
      <c r="G15" s="46">
        <f>(F15-C15)</f>
        <v>70</v>
      </c>
      <c r="H15" s="44">
        <v>38</v>
      </c>
      <c r="I15" s="45">
        <v>38</v>
      </c>
      <c r="J15" s="45">
        <f>SUM(H15:I15)</f>
        <v>76</v>
      </c>
      <c r="K15" s="58" t="s">
        <v>13</v>
      </c>
      <c r="L15" s="70">
        <f>(F15+J15)</f>
        <v>148</v>
      </c>
      <c r="M15" s="125">
        <f>(L15-144)</f>
        <v>4</v>
      </c>
      <c r="O15" s="62">
        <v>28168</v>
      </c>
      <c r="Q15" s="43">
        <f t="shared" ref="Q15:Q78" si="1" xml:space="preserve"> DATEDIF(O15,$Q$7,"y")</f>
        <v>42</v>
      </c>
    </row>
    <row r="16" spans="1:17" ht="19.5">
      <c r="A16" s="61" t="s">
        <v>32</v>
      </c>
      <c r="B16" s="55" t="s">
        <v>23</v>
      </c>
      <c r="C16" s="56">
        <v>1</v>
      </c>
      <c r="D16" s="44">
        <v>36</v>
      </c>
      <c r="E16" s="44">
        <v>38</v>
      </c>
      <c r="F16" s="45">
        <f>SUM(D16+E16)</f>
        <v>74</v>
      </c>
      <c r="G16" s="46">
        <f>(F16-C16)</f>
        <v>73</v>
      </c>
      <c r="H16" s="44">
        <v>39</v>
      </c>
      <c r="I16" s="45">
        <v>37</v>
      </c>
      <c r="J16" s="45">
        <f>SUM(H16:I16)</f>
        <v>76</v>
      </c>
      <c r="K16" s="58" t="s">
        <v>13</v>
      </c>
      <c r="L16" s="70">
        <f>(F16+J16)</f>
        <v>150</v>
      </c>
      <c r="M16" s="125">
        <f>(L16-144)</f>
        <v>6</v>
      </c>
      <c r="O16" s="62">
        <v>26822</v>
      </c>
      <c r="Q16" s="43">
        <f t="shared" si="1"/>
        <v>45</v>
      </c>
    </row>
    <row r="17" spans="1:17" ht="19.5">
      <c r="A17" s="61" t="s">
        <v>249</v>
      </c>
      <c r="B17" s="55" t="s">
        <v>21</v>
      </c>
      <c r="C17" s="56">
        <v>1</v>
      </c>
      <c r="D17" s="44">
        <v>38</v>
      </c>
      <c r="E17" s="44">
        <v>36</v>
      </c>
      <c r="F17" s="45">
        <f>SUM(D17+E17)</f>
        <v>74</v>
      </c>
      <c r="G17" s="46">
        <f>(F17-C17)</f>
        <v>73</v>
      </c>
      <c r="H17" s="44">
        <v>39</v>
      </c>
      <c r="I17" s="45">
        <v>38</v>
      </c>
      <c r="J17" s="45">
        <f>SUM(H17:I17)</f>
        <v>77</v>
      </c>
      <c r="K17" s="58" t="s">
        <v>13</v>
      </c>
      <c r="L17" s="70">
        <f>(F17+J17)</f>
        <v>151</v>
      </c>
      <c r="M17" s="125">
        <f>(L17-144)</f>
        <v>7</v>
      </c>
      <c r="O17" s="62">
        <v>37164</v>
      </c>
      <c r="Q17" s="43">
        <f t="shared" si="1"/>
        <v>17</v>
      </c>
    </row>
    <row r="18" spans="1:17" ht="19.5">
      <c r="A18" s="61" t="s">
        <v>126</v>
      </c>
      <c r="B18" s="55" t="s">
        <v>252</v>
      </c>
      <c r="C18" s="56">
        <v>1</v>
      </c>
      <c r="D18" s="44">
        <v>36</v>
      </c>
      <c r="E18" s="44">
        <v>36</v>
      </c>
      <c r="F18" s="45">
        <f>SUM(D18+E18)</f>
        <v>72</v>
      </c>
      <c r="G18" s="46">
        <f>(F18-C18)</f>
        <v>71</v>
      </c>
      <c r="H18" s="44">
        <v>41</v>
      </c>
      <c r="I18" s="45">
        <v>38</v>
      </c>
      <c r="J18" s="45">
        <f>SUM(H18:I18)</f>
        <v>79</v>
      </c>
      <c r="K18" s="58" t="s">
        <v>13</v>
      </c>
      <c r="L18" s="70">
        <f>(F18+J18)</f>
        <v>151</v>
      </c>
      <c r="M18" s="125">
        <f>(L18-144)</f>
        <v>7</v>
      </c>
      <c r="O18" s="62">
        <v>31709</v>
      </c>
      <c r="Q18" s="43">
        <f t="shared" si="1"/>
        <v>32</v>
      </c>
    </row>
    <row r="19" spans="1:17" ht="19.5">
      <c r="A19" s="61" t="s">
        <v>118</v>
      </c>
      <c r="B19" s="55" t="s">
        <v>23</v>
      </c>
      <c r="C19" s="56">
        <v>4</v>
      </c>
      <c r="D19" s="44">
        <v>38</v>
      </c>
      <c r="E19" s="44">
        <v>40</v>
      </c>
      <c r="F19" s="45">
        <f>SUM(D19+E19)</f>
        <v>78</v>
      </c>
      <c r="G19" s="46">
        <f>(F19-C19)</f>
        <v>74</v>
      </c>
      <c r="H19" s="44">
        <v>36</v>
      </c>
      <c r="I19" s="45">
        <v>38</v>
      </c>
      <c r="J19" s="45">
        <f>SUM(H19:I19)</f>
        <v>74</v>
      </c>
      <c r="K19" s="58" t="s">
        <v>13</v>
      </c>
      <c r="L19" s="70">
        <f>(F19+J19)</f>
        <v>152</v>
      </c>
      <c r="M19" s="125">
        <f>(L19-144)</f>
        <v>8</v>
      </c>
      <c r="O19" s="62">
        <v>27857</v>
      </c>
      <c r="Q19" s="43">
        <f t="shared" si="1"/>
        <v>42</v>
      </c>
    </row>
    <row r="20" spans="1:17" ht="19.5">
      <c r="A20" s="61" t="s">
        <v>33</v>
      </c>
      <c r="B20" s="55" t="s">
        <v>26</v>
      </c>
      <c r="C20" s="56">
        <v>2</v>
      </c>
      <c r="D20" s="44">
        <v>38</v>
      </c>
      <c r="E20" s="44">
        <v>37</v>
      </c>
      <c r="F20" s="45">
        <f>SUM(D20+E20)</f>
        <v>75</v>
      </c>
      <c r="G20" s="46">
        <f>(F20-C20)</f>
        <v>73</v>
      </c>
      <c r="H20" s="44">
        <v>38</v>
      </c>
      <c r="I20" s="45">
        <v>39</v>
      </c>
      <c r="J20" s="45">
        <f>SUM(H20:I20)</f>
        <v>77</v>
      </c>
      <c r="K20" s="58" t="s">
        <v>13</v>
      </c>
      <c r="L20" s="70">
        <f>(F20+J20)</f>
        <v>152</v>
      </c>
      <c r="M20" s="125">
        <f>(L20-144)</f>
        <v>8</v>
      </c>
      <c r="O20" s="62">
        <v>25144</v>
      </c>
      <c r="Q20" s="43">
        <f t="shared" si="1"/>
        <v>50</v>
      </c>
    </row>
    <row r="21" spans="1:17" ht="19.5">
      <c r="A21" s="61" t="s">
        <v>22</v>
      </c>
      <c r="B21" s="55" t="s">
        <v>23</v>
      </c>
      <c r="C21" s="56">
        <v>1</v>
      </c>
      <c r="D21" s="44">
        <v>37</v>
      </c>
      <c r="E21" s="44">
        <v>35</v>
      </c>
      <c r="F21" s="45">
        <f>SUM(D21+E21)</f>
        <v>72</v>
      </c>
      <c r="G21" s="46">
        <f>(F21-C21)</f>
        <v>71</v>
      </c>
      <c r="H21" s="44">
        <v>39</v>
      </c>
      <c r="I21" s="45">
        <v>41</v>
      </c>
      <c r="J21" s="45">
        <f>SUM(H21:I21)</f>
        <v>80</v>
      </c>
      <c r="K21" s="58" t="s">
        <v>13</v>
      </c>
      <c r="L21" s="70">
        <f>(F21+J21)</f>
        <v>152</v>
      </c>
      <c r="M21" s="125">
        <f>(L21-144)</f>
        <v>8</v>
      </c>
      <c r="O21" s="62">
        <v>26222</v>
      </c>
      <c r="Q21" s="43">
        <f t="shared" si="1"/>
        <v>47</v>
      </c>
    </row>
    <row r="22" spans="1:17" ht="19.5">
      <c r="A22" s="61" t="s">
        <v>263</v>
      </c>
      <c r="B22" s="55" t="s">
        <v>25</v>
      </c>
      <c r="C22" s="56">
        <v>5</v>
      </c>
      <c r="D22" s="44">
        <v>36</v>
      </c>
      <c r="E22" s="44">
        <v>41</v>
      </c>
      <c r="F22" s="45">
        <f>SUM(D22+E22)</f>
        <v>77</v>
      </c>
      <c r="G22" s="46">
        <f>(F22-C22)</f>
        <v>72</v>
      </c>
      <c r="H22" s="44">
        <v>36</v>
      </c>
      <c r="I22" s="45">
        <v>40</v>
      </c>
      <c r="J22" s="45">
        <f>SUM(H22:I22)</f>
        <v>76</v>
      </c>
      <c r="K22" s="58" t="s">
        <v>13</v>
      </c>
      <c r="L22" s="70">
        <f>(F22+J22)</f>
        <v>153</v>
      </c>
      <c r="M22" s="125">
        <f>(L22-144)</f>
        <v>9</v>
      </c>
      <c r="O22" s="62">
        <v>37347</v>
      </c>
      <c r="Q22" s="43">
        <f t="shared" si="1"/>
        <v>17</v>
      </c>
    </row>
    <row r="23" spans="1:17" ht="19.5">
      <c r="A23" s="61" t="s">
        <v>254</v>
      </c>
      <c r="B23" s="55" t="s">
        <v>23</v>
      </c>
      <c r="C23" s="56">
        <v>2</v>
      </c>
      <c r="D23" s="44">
        <v>39</v>
      </c>
      <c r="E23" s="44">
        <v>38</v>
      </c>
      <c r="F23" s="45">
        <f>SUM(D23+E23)</f>
        <v>77</v>
      </c>
      <c r="G23" s="46">
        <f>(F23-C23)</f>
        <v>75</v>
      </c>
      <c r="H23" s="44">
        <v>39</v>
      </c>
      <c r="I23" s="45">
        <v>39</v>
      </c>
      <c r="J23" s="45">
        <f>SUM(H23:I23)</f>
        <v>78</v>
      </c>
      <c r="K23" s="58" t="s">
        <v>13</v>
      </c>
      <c r="L23" s="70">
        <f>(F23+J23)</f>
        <v>155</v>
      </c>
      <c r="M23" s="125">
        <f>(L23-144)</f>
        <v>11</v>
      </c>
      <c r="O23" s="62">
        <v>36732</v>
      </c>
      <c r="Q23" s="43">
        <f t="shared" si="1"/>
        <v>18</v>
      </c>
    </row>
    <row r="24" spans="1:17" ht="19.5">
      <c r="A24" s="61" t="s">
        <v>256</v>
      </c>
      <c r="B24" s="55" t="s">
        <v>23</v>
      </c>
      <c r="C24" s="56">
        <v>3</v>
      </c>
      <c r="D24" s="44">
        <v>34</v>
      </c>
      <c r="E24" s="44">
        <v>39</v>
      </c>
      <c r="F24" s="45">
        <f>SUM(D24+E24)</f>
        <v>73</v>
      </c>
      <c r="G24" s="46">
        <f>(F24-C24)</f>
        <v>70</v>
      </c>
      <c r="H24" s="44">
        <v>44</v>
      </c>
      <c r="I24" s="45">
        <v>39</v>
      </c>
      <c r="J24" s="45">
        <f>SUM(H24:I24)</f>
        <v>83</v>
      </c>
      <c r="K24" s="58" t="s">
        <v>13</v>
      </c>
      <c r="L24" s="70">
        <f>(F24+J24)</f>
        <v>156</v>
      </c>
      <c r="M24" s="125">
        <f>(L24-144)</f>
        <v>12</v>
      </c>
      <c r="O24" s="62">
        <v>37691</v>
      </c>
      <c r="Q24" s="43">
        <f t="shared" si="1"/>
        <v>16</v>
      </c>
    </row>
    <row r="25" spans="1:17" ht="19.5">
      <c r="A25" s="61" t="s">
        <v>64</v>
      </c>
      <c r="B25" s="55" t="s">
        <v>25</v>
      </c>
      <c r="C25" s="56">
        <v>2</v>
      </c>
      <c r="D25" s="44">
        <v>39</v>
      </c>
      <c r="E25" s="44">
        <v>37</v>
      </c>
      <c r="F25" s="45">
        <f>SUM(D25+E25)</f>
        <v>76</v>
      </c>
      <c r="G25" s="46">
        <f>(F25-C25)</f>
        <v>74</v>
      </c>
      <c r="H25" s="44">
        <v>40</v>
      </c>
      <c r="I25" s="45">
        <v>41</v>
      </c>
      <c r="J25" s="45">
        <f>SUM(H25:I25)</f>
        <v>81</v>
      </c>
      <c r="K25" s="58" t="s">
        <v>13</v>
      </c>
      <c r="L25" s="70">
        <f>(F25+J25)</f>
        <v>157</v>
      </c>
      <c r="M25" s="125">
        <f>(L25-144)</f>
        <v>13</v>
      </c>
      <c r="O25" s="62">
        <v>22291</v>
      </c>
      <c r="Q25" s="43">
        <f t="shared" si="1"/>
        <v>58</v>
      </c>
    </row>
    <row r="26" spans="1:17" ht="19.5">
      <c r="A26" s="61" t="s">
        <v>115</v>
      </c>
      <c r="B26" s="55" t="s">
        <v>23</v>
      </c>
      <c r="C26" s="56">
        <v>5</v>
      </c>
      <c r="D26" s="44">
        <v>39</v>
      </c>
      <c r="E26" s="44">
        <v>38</v>
      </c>
      <c r="F26" s="45">
        <f>SUM(D26+E26)</f>
        <v>77</v>
      </c>
      <c r="G26" s="46">
        <f>(F26-C26)</f>
        <v>72</v>
      </c>
      <c r="H26" s="44">
        <v>38</v>
      </c>
      <c r="I26" s="45">
        <v>43</v>
      </c>
      <c r="J26" s="45">
        <f>SUM(H26:I26)</f>
        <v>81</v>
      </c>
      <c r="K26" s="58" t="s">
        <v>13</v>
      </c>
      <c r="L26" s="70">
        <f>(F26+J26)</f>
        <v>158</v>
      </c>
      <c r="M26" s="125">
        <f>(L26-144)</f>
        <v>14</v>
      </c>
      <c r="O26" s="62">
        <v>30881</v>
      </c>
      <c r="Q26" s="43">
        <f t="shared" si="1"/>
        <v>34</v>
      </c>
    </row>
    <row r="27" spans="1:17" ht="19.5">
      <c r="A27" s="61" t="s">
        <v>39</v>
      </c>
      <c r="B27" s="55" t="s">
        <v>23</v>
      </c>
      <c r="C27" s="56">
        <v>3</v>
      </c>
      <c r="D27" s="44">
        <v>39</v>
      </c>
      <c r="E27" s="44">
        <v>37</v>
      </c>
      <c r="F27" s="45">
        <f>SUM(D27+E27)</f>
        <v>76</v>
      </c>
      <c r="G27" s="46">
        <f>(F27-C27)</f>
        <v>73</v>
      </c>
      <c r="H27" s="44">
        <v>42</v>
      </c>
      <c r="I27" s="45">
        <v>40</v>
      </c>
      <c r="J27" s="45">
        <f>SUM(H27:I27)</f>
        <v>82</v>
      </c>
      <c r="K27" s="58" t="s">
        <v>13</v>
      </c>
      <c r="L27" s="70">
        <f>(F27+J27)</f>
        <v>158</v>
      </c>
      <c r="M27" s="125">
        <f>(L27-144)</f>
        <v>14</v>
      </c>
      <c r="O27" s="62">
        <v>29973</v>
      </c>
      <c r="Q27" s="43">
        <f t="shared" si="1"/>
        <v>37</v>
      </c>
    </row>
    <row r="28" spans="1:17" ht="19.5">
      <c r="A28" s="61" t="s">
        <v>272</v>
      </c>
      <c r="B28" s="55" t="s">
        <v>273</v>
      </c>
      <c r="C28" s="56">
        <v>6</v>
      </c>
      <c r="D28" s="44">
        <v>40</v>
      </c>
      <c r="E28" s="44">
        <v>41</v>
      </c>
      <c r="F28" s="45">
        <f>SUM(D28+E28)</f>
        <v>81</v>
      </c>
      <c r="G28" s="46">
        <f>(F28-C28)</f>
        <v>75</v>
      </c>
      <c r="H28" s="44">
        <v>39</v>
      </c>
      <c r="I28" s="45">
        <v>39</v>
      </c>
      <c r="J28" s="45">
        <f>SUM(H28:I28)</f>
        <v>78</v>
      </c>
      <c r="K28" s="58" t="s">
        <v>13</v>
      </c>
      <c r="L28" s="70">
        <f>(F28+J28)</f>
        <v>159</v>
      </c>
      <c r="M28" s="125">
        <f>(L28-144)</f>
        <v>15</v>
      </c>
      <c r="O28" s="62">
        <v>28522</v>
      </c>
      <c r="Q28" s="43">
        <f t="shared" si="1"/>
        <v>41</v>
      </c>
    </row>
    <row r="29" spans="1:17" ht="19.5">
      <c r="A29" s="61" t="s">
        <v>264</v>
      </c>
      <c r="B29" s="55" t="s">
        <v>24</v>
      </c>
      <c r="C29" s="56">
        <v>5</v>
      </c>
      <c r="D29" s="44">
        <v>36</v>
      </c>
      <c r="E29" s="44">
        <v>42</v>
      </c>
      <c r="F29" s="45">
        <f>SUM(D29+E29)</f>
        <v>78</v>
      </c>
      <c r="G29" s="46">
        <f>(F29-C29)</f>
        <v>73</v>
      </c>
      <c r="H29" s="44">
        <v>39</v>
      </c>
      <c r="I29" s="45">
        <v>42</v>
      </c>
      <c r="J29" s="45">
        <f>SUM(H29:I29)</f>
        <v>81</v>
      </c>
      <c r="K29" s="58" t="s">
        <v>13</v>
      </c>
      <c r="L29" s="70">
        <f>(F29+J29)</f>
        <v>159</v>
      </c>
      <c r="M29" s="125">
        <f>(L29-144)</f>
        <v>15</v>
      </c>
      <c r="O29" s="62">
        <v>30725</v>
      </c>
      <c r="Q29" s="43">
        <f t="shared" si="1"/>
        <v>35</v>
      </c>
    </row>
    <row r="30" spans="1:17" ht="19.5">
      <c r="A30" s="61" t="s">
        <v>288</v>
      </c>
      <c r="B30" s="55" t="s">
        <v>28</v>
      </c>
      <c r="C30" s="56">
        <v>8</v>
      </c>
      <c r="D30" s="44">
        <v>41</v>
      </c>
      <c r="E30" s="44">
        <v>36</v>
      </c>
      <c r="F30" s="45">
        <f>SUM(D30+E30)</f>
        <v>77</v>
      </c>
      <c r="G30" s="46">
        <f>(F30-C30)</f>
        <v>69</v>
      </c>
      <c r="H30" s="44">
        <v>38</v>
      </c>
      <c r="I30" s="45">
        <v>44</v>
      </c>
      <c r="J30" s="45">
        <f>SUM(H30:I30)</f>
        <v>82</v>
      </c>
      <c r="K30" s="58" t="s">
        <v>13</v>
      </c>
      <c r="L30" s="70">
        <f>(F30+J30)</f>
        <v>159</v>
      </c>
      <c r="M30" s="125">
        <f>(L30-144)</f>
        <v>15</v>
      </c>
      <c r="O30" s="62">
        <v>24009</v>
      </c>
      <c r="Q30" s="43">
        <f t="shared" si="1"/>
        <v>53</v>
      </c>
    </row>
    <row r="31" spans="1:17" ht="19.5">
      <c r="A31" s="61" t="s">
        <v>283</v>
      </c>
      <c r="B31" s="55" t="s">
        <v>267</v>
      </c>
      <c r="C31" s="56">
        <v>8</v>
      </c>
      <c r="D31" s="44">
        <v>37</v>
      </c>
      <c r="E31" s="44">
        <v>40</v>
      </c>
      <c r="F31" s="45">
        <f>SUM(D31+E31)</f>
        <v>77</v>
      </c>
      <c r="G31" s="46">
        <f>(F31-C31)</f>
        <v>69</v>
      </c>
      <c r="H31" s="44">
        <v>43</v>
      </c>
      <c r="I31" s="45">
        <v>39</v>
      </c>
      <c r="J31" s="45">
        <f>SUM(H31:I31)</f>
        <v>82</v>
      </c>
      <c r="K31" s="58" t="s">
        <v>13</v>
      </c>
      <c r="L31" s="70">
        <f>(F31+J31)</f>
        <v>159</v>
      </c>
      <c r="M31" s="125">
        <f>(L31-144)</f>
        <v>15</v>
      </c>
      <c r="O31" s="62">
        <v>30559</v>
      </c>
      <c r="Q31" s="43">
        <f t="shared" si="1"/>
        <v>35</v>
      </c>
    </row>
    <row r="32" spans="1:17" ht="19.5">
      <c r="A32" s="61" t="s">
        <v>255</v>
      </c>
      <c r="B32" s="55" t="s">
        <v>246</v>
      </c>
      <c r="C32" s="56">
        <v>2</v>
      </c>
      <c r="D32" s="44">
        <v>41</v>
      </c>
      <c r="E32" s="44">
        <v>38</v>
      </c>
      <c r="F32" s="45">
        <f>SUM(D32+E32)</f>
        <v>79</v>
      </c>
      <c r="G32" s="46">
        <f>(F32-C32)</f>
        <v>77</v>
      </c>
      <c r="H32" s="44">
        <v>40</v>
      </c>
      <c r="I32" s="45">
        <v>41</v>
      </c>
      <c r="J32" s="45">
        <f>SUM(H32:I32)</f>
        <v>81</v>
      </c>
      <c r="K32" s="58" t="s">
        <v>13</v>
      </c>
      <c r="L32" s="70">
        <f>(F32+J32)</f>
        <v>160</v>
      </c>
      <c r="M32" s="125">
        <f>(L32-144)</f>
        <v>16</v>
      </c>
      <c r="O32" s="62">
        <v>35076</v>
      </c>
      <c r="Q32" s="43">
        <f t="shared" si="1"/>
        <v>23</v>
      </c>
    </row>
    <row r="33" spans="1:17" ht="19.5">
      <c r="A33" s="61" t="s">
        <v>269</v>
      </c>
      <c r="B33" s="55" t="s">
        <v>246</v>
      </c>
      <c r="C33" s="56">
        <v>5</v>
      </c>
      <c r="D33" s="44">
        <v>40</v>
      </c>
      <c r="E33" s="44">
        <v>38</v>
      </c>
      <c r="F33" s="45">
        <f>SUM(D33+E33)</f>
        <v>78</v>
      </c>
      <c r="G33" s="46">
        <f>(F33-C33)</f>
        <v>73</v>
      </c>
      <c r="H33" s="44">
        <v>38</v>
      </c>
      <c r="I33" s="45">
        <v>44</v>
      </c>
      <c r="J33" s="45">
        <f>SUM(H33:I33)</f>
        <v>82</v>
      </c>
      <c r="K33" s="58" t="s">
        <v>13</v>
      </c>
      <c r="L33" s="70">
        <f>(F33+J33)</f>
        <v>160</v>
      </c>
      <c r="M33" s="125">
        <f>(L33-144)</f>
        <v>16</v>
      </c>
      <c r="O33" s="62">
        <v>26606</v>
      </c>
      <c r="Q33" s="43">
        <f t="shared" si="1"/>
        <v>46</v>
      </c>
    </row>
    <row r="34" spans="1:17" ht="19.5">
      <c r="A34" s="61" t="s">
        <v>266</v>
      </c>
      <c r="B34" s="55" t="s">
        <v>267</v>
      </c>
      <c r="C34" s="56">
        <v>5</v>
      </c>
      <c r="D34" s="44">
        <v>43</v>
      </c>
      <c r="E34" s="44">
        <v>38</v>
      </c>
      <c r="F34" s="45">
        <f>SUM(D34+E34)</f>
        <v>81</v>
      </c>
      <c r="G34" s="46">
        <f>(F34-C34)</f>
        <v>76</v>
      </c>
      <c r="H34" s="44">
        <v>37</v>
      </c>
      <c r="I34" s="45">
        <v>43</v>
      </c>
      <c r="J34" s="45">
        <f>SUM(H34:I34)</f>
        <v>80</v>
      </c>
      <c r="K34" s="58" t="s">
        <v>13</v>
      </c>
      <c r="L34" s="70">
        <f>(F34+J34)</f>
        <v>161</v>
      </c>
      <c r="M34" s="125">
        <f>(L34-144)</f>
        <v>17</v>
      </c>
      <c r="O34" s="62">
        <v>28111</v>
      </c>
      <c r="Q34" s="43">
        <f t="shared" si="1"/>
        <v>42</v>
      </c>
    </row>
    <row r="35" spans="1:17" ht="19.5">
      <c r="A35" s="61" t="s">
        <v>201</v>
      </c>
      <c r="B35" s="55" t="s">
        <v>273</v>
      </c>
      <c r="C35" s="56">
        <v>8</v>
      </c>
      <c r="D35" s="44">
        <v>39</v>
      </c>
      <c r="E35" s="44">
        <v>41</v>
      </c>
      <c r="F35" s="45">
        <f>SUM(D35+E35)</f>
        <v>80</v>
      </c>
      <c r="G35" s="46">
        <f>(F35-C35)</f>
        <v>72</v>
      </c>
      <c r="H35" s="44">
        <v>42</v>
      </c>
      <c r="I35" s="45">
        <v>39</v>
      </c>
      <c r="J35" s="45">
        <f>SUM(H35:I35)</f>
        <v>81</v>
      </c>
      <c r="K35" s="58" t="s">
        <v>13</v>
      </c>
      <c r="L35" s="70">
        <f>(F35+J35)</f>
        <v>161</v>
      </c>
      <c r="M35" s="125">
        <f>(L35-144)</f>
        <v>17</v>
      </c>
      <c r="O35" s="62">
        <v>25455</v>
      </c>
      <c r="Q35" s="43">
        <f t="shared" si="1"/>
        <v>49</v>
      </c>
    </row>
    <row r="36" spans="1:17" ht="19.5">
      <c r="A36" s="61" t="s">
        <v>286</v>
      </c>
      <c r="B36" s="55" t="s">
        <v>267</v>
      </c>
      <c r="C36" s="56">
        <v>8</v>
      </c>
      <c r="D36" s="44">
        <v>40</v>
      </c>
      <c r="E36" s="44">
        <v>39</v>
      </c>
      <c r="F36" s="45">
        <f>SUM(D36+E36)</f>
        <v>79</v>
      </c>
      <c r="G36" s="46">
        <f>(F36-C36)</f>
        <v>71</v>
      </c>
      <c r="H36" s="44">
        <v>40</v>
      </c>
      <c r="I36" s="45">
        <v>42</v>
      </c>
      <c r="J36" s="45">
        <f>SUM(H36:I36)</f>
        <v>82</v>
      </c>
      <c r="K36" s="58" t="s">
        <v>13</v>
      </c>
      <c r="L36" s="70">
        <f>(F36+J36)</f>
        <v>161</v>
      </c>
      <c r="M36" s="125">
        <f>(L36-144)</f>
        <v>17</v>
      </c>
      <c r="O36" s="62">
        <v>27479</v>
      </c>
      <c r="Q36" s="43">
        <f t="shared" si="1"/>
        <v>44</v>
      </c>
    </row>
    <row r="37" spans="1:17" ht="19.5">
      <c r="A37" s="61" t="s">
        <v>265</v>
      </c>
      <c r="B37" s="55" t="s">
        <v>26</v>
      </c>
      <c r="C37" s="56">
        <v>5</v>
      </c>
      <c r="D37" s="44">
        <v>42</v>
      </c>
      <c r="E37" s="44">
        <v>44</v>
      </c>
      <c r="F37" s="45">
        <f>SUM(D37+E37)</f>
        <v>86</v>
      </c>
      <c r="G37" s="46">
        <f>(F37-C37)</f>
        <v>81</v>
      </c>
      <c r="H37" s="44">
        <v>39</v>
      </c>
      <c r="I37" s="45">
        <v>38</v>
      </c>
      <c r="J37" s="45">
        <f>SUM(H37:I37)</f>
        <v>77</v>
      </c>
      <c r="K37" s="58" t="s">
        <v>13</v>
      </c>
      <c r="L37" s="70">
        <f>(F37+J37)</f>
        <v>163</v>
      </c>
      <c r="M37" s="125">
        <f>(L37-144)</f>
        <v>19</v>
      </c>
      <c r="O37" s="62">
        <v>28240</v>
      </c>
      <c r="Q37" s="43">
        <f t="shared" si="1"/>
        <v>41</v>
      </c>
    </row>
    <row r="38" spans="1:17" ht="19.5">
      <c r="A38" s="61" t="s">
        <v>258</v>
      </c>
      <c r="B38" s="55" t="s">
        <v>23</v>
      </c>
      <c r="C38" s="56">
        <v>4</v>
      </c>
      <c r="D38" s="44">
        <v>40</v>
      </c>
      <c r="E38" s="44">
        <v>42</v>
      </c>
      <c r="F38" s="45">
        <f>SUM(D38+E38)</f>
        <v>82</v>
      </c>
      <c r="G38" s="46">
        <f>(F38-C38)</f>
        <v>78</v>
      </c>
      <c r="H38" s="44">
        <v>43</v>
      </c>
      <c r="I38" s="45">
        <v>38</v>
      </c>
      <c r="J38" s="45">
        <f>SUM(H38:I38)</f>
        <v>81</v>
      </c>
      <c r="K38" s="58" t="s">
        <v>13</v>
      </c>
      <c r="L38" s="70">
        <f>(F38+J38)</f>
        <v>163</v>
      </c>
      <c r="M38" s="125">
        <f>(L38-144)</f>
        <v>19</v>
      </c>
      <c r="O38" s="62">
        <v>31329</v>
      </c>
      <c r="Q38" s="43">
        <f t="shared" si="1"/>
        <v>33</v>
      </c>
    </row>
    <row r="39" spans="1:17" ht="19.5">
      <c r="A39" s="61" t="s">
        <v>403</v>
      </c>
      <c r="B39" s="55" t="s">
        <v>25</v>
      </c>
      <c r="C39" s="56">
        <v>9</v>
      </c>
      <c r="D39" s="44">
        <v>42</v>
      </c>
      <c r="E39" s="44">
        <v>39</v>
      </c>
      <c r="F39" s="45">
        <f>SUM(D39+E39)</f>
        <v>81</v>
      </c>
      <c r="G39" s="46">
        <f>(F39-C39)</f>
        <v>72</v>
      </c>
      <c r="H39" s="44">
        <v>42</v>
      </c>
      <c r="I39" s="45">
        <v>43</v>
      </c>
      <c r="J39" s="45">
        <f>SUM(H39:I39)</f>
        <v>85</v>
      </c>
      <c r="K39" s="58" t="s">
        <v>13</v>
      </c>
      <c r="L39" s="70">
        <f>(F39+J39)</f>
        <v>166</v>
      </c>
      <c r="M39" s="125">
        <f>(L39-144)</f>
        <v>22</v>
      </c>
      <c r="O39" s="62">
        <v>37832</v>
      </c>
      <c r="Q39" s="43">
        <f t="shared" si="1"/>
        <v>15</v>
      </c>
    </row>
    <row r="40" spans="1:17" ht="19.5">
      <c r="A40" s="61" t="s">
        <v>284</v>
      </c>
      <c r="B40" s="55" t="s">
        <v>25</v>
      </c>
      <c r="C40" s="56">
        <v>8</v>
      </c>
      <c r="D40" s="44">
        <v>39</v>
      </c>
      <c r="E40" s="44">
        <v>39</v>
      </c>
      <c r="F40" s="45">
        <f>SUM(D40+E40)</f>
        <v>78</v>
      </c>
      <c r="G40" s="46">
        <f>(F40-C40)</f>
        <v>70</v>
      </c>
      <c r="H40" s="44">
        <v>43</v>
      </c>
      <c r="I40" s="45">
        <v>47</v>
      </c>
      <c r="J40" s="45">
        <f>SUM(H40:I40)</f>
        <v>90</v>
      </c>
      <c r="K40" s="58" t="s">
        <v>13</v>
      </c>
      <c r="L40" s="70">
        <f>(F40+J40)</f>
        <v>168</v>
      </c>
      <c r="M40" s="125">
        <f>(L40-144)</f>
        <v>24</v>
      </c>
      <c r="O40" s="62">
        <v>29375</v>
      </c>
      <c r="Q40" s="43">
        <f t="shared" si="1"/>
        <v>38</v>
      </c>
    </row>
    <row r="41" spans="1:17" ht="19.5">
      <c r="A41" s="61" t="s">
        <v>120</v>
      </c>
      <c r="B41" s="55" t="s">
        <v>23</v>
      </c>
      <c r="C41" s="56">
        <v>9</v>
      </c>
      <c r="D41" s="44">
        <v>43</v>
      </c>
      <c r="E41" s="44">
        <v>41</v>
      </c>
      <c r="F41" s="45">
        <f>SUM(D41+E41)</f>
        <v>84</v>
      </c>
      <c r="G41" s="46">
        <f>(F41-C41)</f>
        <v>75</v>
      </c>
      <c r="H41" s="44">
        <v>38</v>
      </c>
      <c r="I41" s="45">
        <v>47</v>
      </c>
      <c r="J41" s="45">
        <f>SUM(H41:I41)</f>
        <v>85</v>
      </c>
      <c r="K41" s="58" t="s">
        <v>13</v>
      </c>
      <c r="L41" s="70">
        <f>(F41+J41)</f>
        <v>169</v>
      </c>
      <c r="M41" s="125">
        <f>(L41-144)</f>
        <v>25</v>
      </c>
      <c r="O41" s="62">
        <v>30943</v>
      </c>
      <c r="Q41" s="43">
        <f t="shared" si="1"/>
        <v>34</v>
      </c>
    </row>
    <row r="42" spans="1:17" ht="19.5">
      <c r="A42" s="61" t="s">
        <v>301</v>
      </c>
      <c r="B42" s="55" t="s">
        <v>24</v>
      </c>
      <c r="C42" s="56">
        <v>10</v>
      </c>
      <c r="D42" s="44">
        <v>42</v>
      </c>
      <c r="E42" s="44">
        <v>40</v>
      </c>
      <c r="F42" s="45">
        <f>SUM(D42+E42)</f>
        <v>82</v>
      </c>
      <c r="G42" s="46">
        <f>(F42-C42)</f>
        <v>72</v>
      </c>
      <c r="H42" s="44">
        <v>42</v>
      </c>
      <c r="I42" s="45">
        <v>45</v>
      </c>
      <c r="J42" s="45">
        <f>SUM(H42:I42)</f>
        <v>87</v>
      </c>
      <c r="K42" s="58" t="s">
        <v>13</v>
      </c>
      <c r="L42" s="70">
        <f>(F42+J42)</f>
        <v>169</v>
      </c>
      <c r="M42" s="125">
        <f>(L42-144)</f>
        <v>25</v>
      </c>
      <c r="O42" s="62">
        <v>23632</v>
      </c>
      <c r="Q42" s="43">
        <f t="shared" si="1"/>
        <v>54</v>
      </c>
    </row>
    <row r="43" spans="1:17" ht="19.5">
      <c r="A43" s="61" t="s">
        <v>292</v>
      </c>
      <c r="B43" s="55" t="s">
        <v>26</v>
      </c>
      <c r="C43" s="56">
        <v>9</v>
      </c>
      <c r="D43" s="44">
        <v>46</v>
      </c>
      <c r="E43" s="44">
        <v>41</v>
      </c>
      <c r="F43" s="45">
        <f>SUM(D43+E43)</f>
        <v>87</v>
      </c>
      <c r="G43" s="46">
        <f>(F43-C43)</f>
        <v>78</v>
      </c>
      <c r="H43" s="44">
        <v>41</v>
      </c>
      <c r="I43" s="45">
        <v>42</v>
      </c>
      <c r="J43" s="45">
        <f>SUM(H43:I43)</f>
        <v>83</v>
      </c>
      <c r="K43" s="58" t="s">
        <v>13</v>
      </c>
      <c r="L43" s="70">
        <f>(F43+J43)</f>
        <v>170</v>
      </c>
      <c r="M43" s="125">
        <f>(L43-144)</f>
        <v>26</v>
      </c>
      <c r="O43" s="62">
        <v>28079</v>
      </c>
      <c r="Q43" s="43">
        <f t="shared" si="1"/>
        <v>42</v>
      </c>
    </row>
    <row r="44" spans="1:17" ht="19.5">
      <c r="A44" s="61" t="s">
        <v>251</v>
      </c>
      <c r="B44" s="55" t="s">
        <v>246</v>
      </c>
      <c r="C44" s="56">
        <v>1</v>
      </c>
      <c r="D44" s="44">
        <v>48</v>
      </c>
      <c r="E44" s="44">
        <v>38</v>
      </c>
      <c r="F44" s="45">
        <f>SUM(D44+E44)</f>
        <v>86</v>
      </c>
      <c r="G44" s="46">
        <f>(F44-C44)</f>
        <v>85</v>
      </c>
      <c r="H44" s="44">
        <v>40</v>
      </c>
      <c r="I44" s="45">
        <v>44</v>
      </c>
      <c r="J44" s="45">
        <f>SUM(H44:I44)</f>
        <v>84</v>
      </c>
      <c r="K44" s="58" t="s">
        <v>13</v>
      </c>
      <c r="L44" s="70">
        <f>(F44+J44)</f>
        <v>170</v>
      </c>
      <c r="M44" s="125">
        <f>(L44-144)</f>
        <v>26</v>
      </c>
      <c r="O44" s="62">
        <v>35107</v>
      </c>
      <c r="Q44" s="43">
        <f t="shared" si="1"/>
        <v>23</v>
      </c>
    </row>
    <row r="45" spans="1:17" ht="19.5">
      <c r="A45" s="61" t="s">
        <v>276</v>
      </c>
      <c r="B45" s="55" t="s">
        <v>267</v>
      </c>
      <c r="C45" s="56">
        <v>7</v>
      </c>
      <c r="D45" s="44">
        <v>41</v>
      </c>
      <c r="E45" s="44">
        <v>42</v>
      </c>
      <c r="F45" s="45">
        <f>SUM(D45+E45)</f>
        <v>83</v>
      </c>
      <c r="G45" s="46">
        <f>(F45-C45)</f>
        <v>76</v>
      </c>
      <c r="H45" s="44">
        <v>43</v>
      </c>
      <c r="I45" s="45">
        <v>44</v>
      </c>
      <c r="J45" s="45">
        <f>SUM(H45:I45)</f>
        <v>87</v>
      </c>
      <c r="K45" s="58" t="s">
        <v>13</v>
      </c>
      <c r="L45" s="70">
        <f>(F45+J45)</f>
        <v>170</v>
      </c>
      <c r="M45" s="125">
        <f>(L45-144)</f>
        <v>26</v>
      </c>
      <c r="O45" s="62">
        <v>26755</v>
      </c>
      <c r="Q45" s="43">
        <f t="shared" si="1"/>
        <v>46</v>
      </c>
    </row>
    <row r="46" spans="1:17" ht="19.5">
      <c r="A46" s="61" t="s">
        <v>277</v>
      </c>
      <c r="B46" s="55" t="s">
        <v>25</v>
      </c>
      <c r="C46" s="56">
        <v>7</v>
      </c>
      <c r="D46" s="44">
        <v>42</v>
      </c>
      <c r="E46" s="44">
        <v>40</v>
      </c>
      <c r="F46" s="45">
        <f>SUM(D46+E46)</f>
        <v>82</v>
      </c>
      <c r="G46" s="46">
        <f>(F46-C46)</f>
        <v>75</v>
      </c>
      <c r="H46" s="44">
        <v>43</v>
      </c>
      <c r="I46" s="45">
        <v>45</v>
      </c>
      <c r="J46" s="45">
        <f>SUM(H46:I46)</f>
        <v>88</v>
      </c>
      <c r="K46" s="58" t="s">
        <v>13</v>
      </c>
      <c r="L46" s="70">
        <f>(F46+J46)</f>
        <v>170</v>
      </c>
      <c r="M46" s="125">
        <f>(L46-144)</f>
        <v>26</v>
      </c>
      <c r="O46" s="62">
        <v>26159</v>
      </c>
      <c r="Q46" s="43">
        <f t="shared" si="1"/>
        <v>47</v>
      </c>
    </row>
    <row r="47" spans="1:17" ht="19.5">
      <c r="A47" s="61" t="s">
        <v>297</v>
      </c>
      <c r="B47" s="55" t="s">
        <v>267</v>
      </c>
      <c r="C47" s="56">
        <v>10</v>
      </c>
      <c r="D47" s="44">
        <v>36</v>
      </c>
      <c r="E47" s="44">
        <v>43</v>
      </c>
      <c r="F47" s="45">
        <f>SUM(D47+E47)</f>
        <v>79</v>
      </c>
      <c r="G47" s="46">
        <f>(F47-C47)</f>
        <v>69</v>
      </c>
      <c r="H47" s="44">
        <v>44</v>
      </c>
      <c r="I47" s="45">
        <v>47</v>
      </c>
      <c r="J47" s="45">
        <f>SUM(H47:I47)</f>
        <v>91</v>
      </c>
      <c r="K47" s="58" t="s">
        <v>13</v>
      </c>
      <c r="L47" s="70">
        <f>(F47+J47)</f>
        <v>170</v>
      </c>
      <c r="M47" s="125">
        <f>(L47-144)</f>
        <v>26</v>
      </c>
      <c r="O47" s="62">
        <v>31803</v>
      </c>
      <c r="Q47" s="43">
        <f t="shared" si="1"/>
        <v>32</v>
      </c>
    </row>
    <row r="48" spans="1:17" ht="19.5">
      <c r="A48" s="61" t="s">
        <v>308</v>
      </c>
      <c r="B48" s="55" t="s">
        <v>26</v>
      </c>
      <c r="C48" s="56">
        <v>11</v>
      </c>
      <c r="D48" s="44">
        <v>40</v>
      </c>
      <c r="E48" s="44">
        <v>43</v>
      </c>
      <c r="F48" s="45">
        <f>SUM(D48+E48)</f>
        <v>83</v>
      </c>
      <c r="G48" s="46">
        <f>(F48-C48)</f>
        <v>72</v>
      </c>
      <c r="H48" s="44">
        <v>40</v>
      </c>
      <c r="I48" s="45">
        <v>48</v>
      </c>
      <c r="J48" s="45">
        <f>SUM(H48:I48)</f>
        <v>88</v>
      </c>
      <c r="K48" s="58" t="s">
        <v>13</v>
      </c>
      <c r="L48" s="70">
        <f>(F48+J48)</f>
        <v>171</v>
      </c>
      <c r="M48" s="125">
        <f>(L48-144)</f>
        <v>27</v>
      </c>
      <c r="O48" s="62">
        <v>24434</v>
      </c>
      <c r="Q48" s="43">
        <f t="shared" si="1"/>
        <v>52</v>
      </c>
    </row>
    <row r="49" spans="1:17" ht="19.5">
      <c r="A49" s="61" t="s">
        <v>281</v>
      </c>
      <c r="B49" s="55" t="s">
        <v>271</v>
      </c>
      <c r="C49" s="56">
        <v>8</v>
      </c>
      <c r="D49" s="44">
        <v>46</v>
      </c>
      <c r="E49" s="44">
        <v>45</v>
      </c>
      <c r="F49" s="45">
        <f>SUM(D49+E49)</f>
        <v>91</v>
      </c>
      <c r="G49" s="46">
        <f>(F49-C49)</f>
        <v>83</v>
      </c>
      <c r="H49" s="44">
        <v>40</v>
      </c>
      <c r="I49" s="45">
        <v>41</v>
      </c>
      <c r="J49" s="45">
        <f>SUM(H49:I49)</f>
        <v>81</v>
      </c>
      <c r="K49" s="58" t="s">
        <v>13</v>
      </c>
      <c r="L49" s="70">
        <f>(F49+J49)</f>
        <v>172</v>
      </c>
      <c r="M49" s="125">
        <f>(L49-144)</f>
        <v>28</v>
      </c>
      <c r="O49" s="62">
        <v>31168</v>
      </c>
      <c r="Q49" s="43">
        <f t="shared" si="1"/>
        <v>33</v>
      </c>
    </row>
    <row r="50" spans="1:17" ht="19.5">
      <c r="A50" s="61" t="s">
        <v>133</v>
      </c>
      <c r="B50" s="55" t="s">
        <v>26</v>
      </c>
      <c r="C50" s="56">
        <v>9</v>
      </c>
      <c r="D50" s="44">
        <v>44</v>
      </c>
      <c r="E50" s="44">
        <v>42</v>
      </c>
      <c r="F50" s="45">
        <f>SUM(D50+E50)</f>
        <v>86</v>
      </c>
      <c r="G50" s="46">
        <f>(F50-C50)</f>
        <v>77</v>
      </c>
      <c r="H50" s="44">
        <v>44</v>
      </c>
      <c r="I50" s="45">
        <v>42</v>
      </c>
      <c r="J50" s="45">
        <f>SUM(H50:I50)</f>
        <v>86</v>
      </c>
      <c r="K50" s="58" t="s">
        <v>13</v>
      </c>
      <c r="L50" s="70">
        <f>(F50+J50)</f>
        <v>172</v>
      </c>
      <c r="M50" s="125">
        <f>(L50-144)</f>
        <v>28</v>
      </c>
      <c r="O50" s="62">
        <v>30789</v>
      </c>
      <c r="Q50" s="43">
        <f t="shared" si="1"/>
        <v>34</v>
      </c>
    </row>
    <row r="51" spans="1:17" ht="19.5">
      <c r="A51" s="61" t="s">
        <v>179</v>
      </c>
      <c r="B51" s="55" t="s">
        <v>267</v>
      </c>
      <c r="C51" s="56">
        <v>13</v>
      </c>
      <c r="D51" s="44">
        <v>43</v>
      </c>
      <c r="E51" s="44">
        <v>41</v>
      </c>
      <c r="F51" s="45">
        <f>SUM(D51+E51)</f>
        <v>84</v>
      </c>
      <c r="G51" s="46">
        <f>(F51-C51)</f>
        <v>71</v>
      </c>
      <c r="H51" s="44">
        <v>46</v>
      </c>
      <c r="I51" s="45">
        <v>42</v>
      </c>
      <c r="J51" s="45">
        <f>SUM(H51:I51)</f>
        <v>88</v>
      </c>
      <c r="K51" s="58" t="s">
        <v>13</v>
      </c>
      <c r="L51" s="70">
        <f>(F51+J51)</f>
        <v>172</v>
      </c>
      <c r="M51" s="125">
        <f>(L51-144)</f>
        <v>28</v>
      </c>
      <c r="O51" s="62">
        <v>28091</v>
      </c>
      <c r="Q51" s="43">
        <f t="shared" si="1"/>
        <v>42</v>
      </c>
    </row>
    <row r="52" spans="1:17" ht="19.5">
      <c r="A52" s="61" t="s">
        <v>299</v>
      </c>
      <c r="B52" s="55" t="s">
        <v>26</v>
      </c>
      <c r="C52" s="56">
        <v>10</v>
      </c>
      <c r="D52" s="44">
        <v>42</v>
      </c>
      <c r="E52" s="44">
        <v>42</v>
      </c>
      <c r="F52" s="45">
        <f>SUM(D52+E52)</f>
        <v>84</v>
      </c>
      <c r="G52" s="46">
        <f>(F52-C52)</f>
        <v>74</v>
      </c>
      <c r="H52" s="44">
        <v>40</v>
      </c>
      <c r="I52" s="45">
        <v>48</v>
      </c>
      <c r="J52" s="45">
        <f>SUM(H52:I52)</f>
        <v>88</v>
      </c>
      <c r="K52" s="58" t="s">
        <v>13</v>
      </c>
      <c r="L52" s="70">
        <f>(F52+J52)</f>
        <v>172</v>
      </c>
      <c r="M52" s="125">
        <f>(L52-144)</f>
        <v>28</v>
      </c>
      <c r="O52" s="62">
        <v>29104</v>
      </c>
      <c r="Q52" s="43">
        <f t="shared" si="1"/>
        <v>39</v>
      </c>
    </row>
    <row r="53" spans="1:17" ht="19.5">
      <c r="A53" s="61" t="s">
        <v>209</v>
      </c>
      <c r="B53" s="55" t="s">
        <v>267</v>
      </c>
      <c r="C53" s="56">
        <v>8</v>
      </c>
      <c r="D53" s="44">
        <v>40</v>
      </c>
      <c r="E53" s="44">
        <v>42</v>
      </c>
      <c r="F53" s="45">
        <f>SUM(D53+E53)</f>
        <v>82</v>
      </c>
      <c r="G53" s="46">
        <f>(F53-C53)</f>
        <v>74</v>
      </c>
      <c r="H53" s="44">
        <v>43</v>
      </c>
      <c r="I53" s="45">
        <v>47</v>
      </c>
      <c r="J53" s="45">
        <f>SUM(H53:I53)</f>
        <v>90</v>
      </c>
      <c r="K53" s="58" t="s">
        <v>13</v>
      </c>
      <c r="L53" s="70">
        <f>(F53+J53)</f>
        <v>172</v>
      </c>
      <c r="M53" s="125">
        <f>(L53-144)</f>
        <v>28</v>
      </c>
      <c r="O53" s="62">
        <v>18709</v>
      </c>
      <c r="Q53" s="43">
        <f t="shared" si="1"/>
        <v>68</v>
      </c>
    </row>
    <row r="54" spans="1:17" ht="19.5">
      <c r="A54" s="61" t="s">
        <v>270</v>
      </c>
      <c r="B54" s="55" t="s">
        <v>271</v>
      </c>
      <c r="C54" s="56">
        <v>5</v>
      </c>
      <c r="D54" s="44">
        <v>40</v>
      </c>
      <c r="E54" s="44">
        <v>48</v>
      </c>
      <c r="F54" s="45">
        <f>SUM(D54+E54)</f>
        <v>88</v>
      </c>
      <c r="G54" s="46">
        <f>(F54-C54)</f>
        <v>83</v>
      </c>
      <c r="H54" s="44">
        <v>40</v>
      </c>
      <c r="I54" s="45">
        <v>46</v>
      </c>
      <c r="J54" s="45">
        <f>SUM(H54:I54)</f>
        <v>86</v>
      </c>
      <c r="K54" s="58" t="s">
        <v>13</v>
      </c>
      <c r="L54" s="70">
        <f>(F54+J54)</f>
        <v>174</v>
      </c>
      <c r="M54" s="125">
        <f>(L54-144)</f>
        <v>30</v>
      </c>
      <c r="O54" s="62">
        <v>25461</v>
      </c>
      <c r="Q54" s="43">
        <f t="shared" si="1"/>
        <v>49</v>
      </c>
    </row>
    <row r="55" spans="1:17" ht="19.5">
      <c r="A55" s="61" t="s">
        <v>114</v>
      </c>
      <c r="B55" s="55" t="s">
        <v>25</v>
      </c>
      <c r="C55" s="56">
        <v>10</v>
      </c>
      <c r="D55" s="44">
        <v>42</v>
      </c>
      <c r="E55" s="44">
        <v>45</v>
      </c>
      <c r="F55" s="45">
        <f>SUM(D55+E55)</f>
        <v>87</v>
      </c>
      <c r="G55" s="46">
        <f>(F55-C55)</f>
        <v>77</v>
      </c>
      <c r="H55" s="44">
        <v>41</v>
      </c>
      <c r="I55" s="45">
        <v>47</v>
      </c>
      <c r="J55" s="45">
        <f>SUM(H55:I55)</f>
        <v>88</v>
      </c>
      <c r="K55" s="58" t="s">
        <v>13</v>
      </c>
      <c r="L55" s="70">
        <f>(F55+J55)</f>
        <v>175</v>
      </c>
      <c r="M55" s="125">
        <f>(L55-144)</f>
        <v>31</v>
      </c>
      <c r="O55" s="62">
        <v>28253</v>
      </c>
      <c r="Q55" s="43">
        <f t="shared" si="1"/>
        <v>41</v>
      </c>
    </row>
    <row r="56" spans="1:17" ht="19.5">
      <c r="A56" s="61" t="s">
        <v>302</v>
      </c>
      <c r="B56" s="55" t="s">
        <v>303</v>
      </c>
      <c r="C56" s="56">
        <v>10</v>
      </c>
      <c r="D56" s="44">
        <v>42</v>
      </c>
      <c r="E56" s="44">
        <v>40</v>
      </c>
      <c r="F56" s="45">
        <f>SUM(D56+E56)</f>
        <v>82</v>
      </c>
      <c r="G56" s="46">
        <f>(F56-C56)</f>
        <v>72</v>
      </c>
      <c r="H56" s="44">
        <v>48</v>
      </c>
      <c r="I56" s="45">
        <v>45</v>
      </c>
      <c r="J56" s="45">
        <f>SUM(H56:I56)</f>
        <v>93</v>
      </c>
      <c r="K56" s="58" t="s">
        <v>13</v>
      </c>
      <c r="L56" s="70">
        <f>(F56+J56)</f>
        <v>175</v>
      </c>
      <c r="M56" s="125">
        <f>(L56-144)</f>
        <v>31</v>
      </c>
      <c r="O56" s="62">
        <v>23107</v>
      </c>
      <c r="Q56" s="43">
        <f t="shared" si="1"/>
        <v>55</v>
      </c>
    </row>
    <row r="57" spans="1:17" ht="19.5">
      <c r="A57" s="61" t="s">
        <v>321</v>
      </c>
      <c r="B57" s="55" t="s">
        <v>21</v>
      </c>
      <c r="C57" s="56">
        <v>14</v>
      </c>
      <c r="D57" s="44">
        <v>43</v>
      </c>
      <c r="E57" s="44">
        <v>43</v>
      </c>
      <c r="F57" s="45">
        <f>SUM(D57+E57)</f>
        <v>86</v>
      </c>
      <c r="G57" s="46">
        <f>(F57-C57)</f>
        <v>72</v>
      </c>
      <c r="H57" s="44">
        <v>43</v>
      </c>
      <c r="I57" s="45">
        <v>47</v>
      </c>
      <c r="J57" s="45">
        <f>SUM(H57:I57)</f>
        <v>90</v>
      </c>
      <c r="K57" s="58" t="s">
        <v>13</v>
      </c>
      <c r="L57" s="70">
        <f>(F57+J57)</f>
        <v>176</v>
      </c>
      <c r="M57" s="125">
        <f>(L57-144)</f>
        <v>32</v>
      </c>
      <c r="O57" s="62">
        <v>20369</v>
      </c>
      <c r="Q57" s="43">
        <f t="shared" si="1"/>
        <v>63</v>
      </c>
    </row>
    <row r="58" spans="1:17" ht="19.5">
      <c r="A58" s="61" t="s">
        <v>311</v>
      </c>
      <c r="B58" s="55" t="s">
        <v>267</v>
      </c>
      <c r="C58" s="56">
        <v>13</v>
      </c>
      <c r="D58" s="44">
        <v>43</v>
      </c>
      <c r="E58" s="44">
        <v>46</v>
      </c>
      <c r="F58" s="45">
        <f>SUM(D58+E58)</f>
        <v>89</v>
      </c>
      <c r="G58" s="46">
        <f>(F58-C58)</f>
        <v>76</v>
      </c>
      <c r="H58" s="44">
        <v>46</v>
      </c>
      <c r="I58" s="45">
        <v>46</v>
      </c>
      <c r="J58" s="45">
        <f>SUM(H58:I58)</f>
        <v>92</v>
      </c>
      <c r="K58" s="58" t="s">
        <v>13</v>
      </c>
      <c r="L58" s="70">
        <f>(F58+J58)</f>
        <v>181</v>
      </c>
      <c r="M58" s="125">
        <f>(L58-144)</f>
        <v>37</v>
      </c>
      <c r="O58" s="62">
        <v>26696</v>
      </c>
      <c r="Q58" s="43">
        <f t="shared" si="1"/>
        <v>46</v>
      </c>
    </row>
    <row r="59" spans="1:17" ht="19.5">
      <c r="A59" s="61" t="s">
        <v>312</v>
      </c>
      <c r="B59" s="55" t="s">
        <v>24</v>
      </c>
      <c r="C59" s="56">
        <v>13</v>
      </c>
      <c r="D59" s="44">
        <v>44</v>
      </c>
      <c r="E59" s="44">
        <v>41</v>
      </c>
      <c r="F59" s="45">
        <f>SUM(D59+E59)</f>
        <v>85</v>
      </c>
      <c r="G59" s="46">
        <f>(F59-C59)</f>
        <v>72</v>
      </c>
      <c r="H59" s="44">
        <v>48</v>
      </c>
      <c r="I59" s="45">
        <v>48</v>
      </c>
      <c r="J59" s="45">
        <f>SUM(H59:I59)</f>
        <v>96</v>
      </c>
      <c r="K59" s="58" t="s">
        <v>13</v>
      </c>
      <c r="L59" s="70">
        <f>(F59+J59)</f>
        <v>181</v>
      </c>
      <c r="M59" s="125">
        <f>(L59-144)</f>
        <v>37</v>
      </c>
      <c r="O59" s="62">
        <v>27932</v>
      </c>
      <c r="Q59" s="43">
        <f t="shared" si="1"/>
        <v>42</v>
      </c>
    </row>
    <row r="60" spans="1:17" ht="19.5">
      <c r="A60" s="61" t="s">
        <v>290</v>
      </c>
      <c r="B60" s="55" t="s">
        <v>26</v>
      </c>
      <c r="C60" s="56">
        <v>9</v>
      </c>
      <c r="D60" s="44">
        <v>44</v>
      </c>
      <c r="E60" s="44">
        <v>47</v>
      </c>
      <c r="F60" s="45">
        <f>SUM(D60+E60)</f>
        <v>91</v>
      </c>
      <c r="G60" s="46">
        <f>(F60-C60)</f>
        <v>82</v>
      </c>
      <c r="H60" s="44">
        <v>45</v>
      </c>
      <c r="I60" s="45">
        <v>46</v>
      </c>
      <c r="J60" s="45">
        <f>SUM(H60:I60)</f>
        <v>91</v>
      </c>
      <c r="K60" s="58" t="s">
        <v>13</v>
      </c>
      <c r="L60" s="70">
        <f>(F60+J60)</f>
        <v>182</v>
      </c>
      <c r="M60" s="125">
        <f>(L60-144)</f>
        <v>38</v>
      </c>
      <c r="O60" s="62">
        <v>29031</v>
      </c>
      <c r="Q60" s="43">
        <f t="shared" si="1"/>
        <v>39</v>
      </c>
    </row>
    <row r="61" spans="1:17" ht="19.5">
      <c r="A61" s="61" t="s">
        <v>71</v>
      </c>
      <c r="B61" s="55" t="s">
        <v>28</v>
      </c>
      <c r="C61" s="56">
        <v>16</v>
      </c>
      <c r="D61" s="44">
        <v>44</v>
      </c>
      <c r="E61" s="44">
        <v>47</v>
      </c>
      <c r="F61" s="45">
        <f>SUM(D61+E61)</f>
        <v>91</v>
      </c>
      <c r="G61" s="46">
        <f>(F61-C61)</f>
        <v>75</v>
      </c>
      <c r="H61" s="44">
        <v>43</v>
      </c>
      <c r="I61" s="45">
        <v>49</v>
      </c>
      <c r="J61" s="45">
        <f>SUM(H61:I61)</f>
        <v>92</v>
      </c>
      <c r="K61" s="58" t="s">
        <v>13</v>
      </c>
      <c r="L61" s="70">
        <f>(F61+J61)</f>
        <v>183</v>
      </c>
      <c r="M61" s="125">
        <f>(L61-144)</f>
        <v>39</v>
      </c>
      <c r="O61" s="62">
        <v>16781</v>
      </c>
      <c r="Q61" s="43">
        <f t="shared" si="1"/>
        <v>73</v>
      </c>
    </row>
    <row r="62" spans="1:17" ht="19.5">
      <c r="A62" s="61" t="s">
        <v>331</v>
      </c>
      <c r="B62" s="55" t="s">
        <v>25</v>
      </c>
      <c r="C62" s="56">
        <v>15</v>
      </c>
      <c r="D62" s="44">
        <v>41</v>
      </c>
      <c r="E62" s="44">
        <v>47</v>
      </c>
      <c r="F62" s="45">
        <f>SUM(D62+E62)</f>
        <v>88</v>
      </c>
      <c r="G62" s="46">
        <f>(F62-C62)</f>
        <v>73</v>
      </c>
      <c r="H62" s="44">
        <v>49</v>
      </c>
      <c r="I62" s="45">
        <v>46</v>
      </c>
      <c r="J62" s="45">
        <f>SUM(H62:I62)</f>
        <v>95</v>
      </c>
      <c r="K62" s="58" t="s">
        <v>13</v>
      </c>
      <c r="L62" s="70">
        <f>(F62+J62)</f>
        <v>183</v>
      </c>
      <c r="M62" s="125">
        <f>(L62-144)</f>
        <v>39</v>
      </c>
      <c r="O62" s="62">
        <v>17499</v>
      </c>
      <c r="Q62" s="43">
        <f t="shared" si="1"/>
        <v>71</v>
      </c>
    </row>
    <row r="63" spans="1:17" ht="19.5">
      <c r="A63" s="61" t="s">
        <v>319</v>
      </c>
      <c r="B63" s="55" t="s">
        <v>25</v>
      </c>
      <c r="C63" s="56">
        <v>14</v>
      </c>
      <c r="D63" s="44">
        <v>46</v>
      </c>
      <c r="E63" s="44">
        <v>43</v>
      </c>
      <c r="F63" s="45">
        <f>SUM(D63+E63)</f>
        <v>89</v>
      </c>
      <c r="G63" s="46">
        <f>(F63-C63)</f>
        <v>75</v>
      </c>
      <c r="H63" s="44">
        <v>49</v>
      </c>
      <c r="I63" s="45">
        <v>46</v>
      </c>
      <c r="J63" s="45">
        <f>SUM(H63:I63)</f>
        <v>95</v>
      </c>
      <c r="K63" s="58" t="s">
        <v>13</v>
      </c>
      <c r="L63" s="70">
        <f>(F63+J63)</f>
        <v>184</v>
      </c>
      <c r="M63" s="125">
        <f>(L63-144)</f>
        <v>40</v>
      </c>
      <c r="O63" s="62">
        <v>21554</v>
      </c>
      <c r="Q63" s="43">
        <f t="shared" si="1"/>
        <v>60</v>
      </c>
    </row>
    <row r="64" spans="1:17" ht="19.5">
      <c r="A64" s="61" t="s">
        <v>171</v>
      </c>
      <c r="B64" s="55" t="s">
        <v>25</v>
      </c>
      <c r="C64" s="56">
        <v>12</v>
      </c>
      <c r="D64" s="44">
        <v>42</v>
      </c>
      <c r="E64" s="44">
        <v>44</v>
      </c>
      <c r="F64" s="45">
        <f>SUM(D64+E64)</f>
        <v>86</v>
      </c>
      <c r="G64" s="46">
        <f>(F64-C64)</f>
        <v>74</v>
      </c>
      <c r="H64" s="44">
        <v>50</v>
      </c>
      <c r="I64" s="45">
        <v>48</v>
      </c>
      <c r="J64" s="45">
        <f>SUM(H64:I64)</f>
        <v>98</v>
      </c>
      <c r="K64" s="58" t="s">
        <v>13</v>
      </c>
      <c r="L64" s="70">
        <f>(F64+J64)</f>
        <v>184</v>
      </c>
      <c r="M64" s="125">
        <f>(L64-144)</f>
        <v>40</v>
      </c>
      <c r="O64" s="62">
        <v>22915</v>
      </c>
      <c r="Q64" s="43">
        <f t="shared" si="1"/>
        <v>56</v>
      </c>
    </row>
    <row r="65" spans="1:17" ht="19.5">
      <c r="A65" s="61" t="s">
        <v>287</v>
      </c>
      <c r="B65" s="55" t="s">
        <v>23</v>
      </c>
      <c r="C65" s="56">
        <v>8</v>
      </c>
      <c r="D65" s="44">
        <v>43</v>
      </c>
      <c r="E65" s="44">
        <v>51</v>
      </c>
      <c r="F65" s="45">
        <f>SUM(D65+E65)</f>
        <v>94</v>
      </c>
      <c r="G65" s="46">
        <f>(F65-C65)</f>
        <v>86</v>
      </c>
      <c r="H65" s="44">
        <v>43</v>
      </c>
      <c r="I65" s="45">
        <v>48</v>
      </c>
      <c r="J65" s="45">
        <f>SUM(H65:I65)</f>
        <v>91</v>
      </c>
      <c r="K65" s="58" t="s">
        <v>13</v>
      </c>
      <c r="L65" s="70">
        <f>(F65+J65)</f>
        <v>185</v>
      </c>
      <c r="M65" s="125">
        <f>(L65-144)</f>
        <v>41</v>
      </c>
      <c r="O65" s="62">
        <v>27244</v>
      </c>
      <c r="Q65" s="43">
        <f t="shared" si="1"/>
        <v>44</v>
      </c>
    </row>
    <row r="66" spans="1:17" ht="19.5">
      <c r="A66" s="61" t="s">
        <v>309</v>
      </c>
      <c r="B66" s="55" t="s">
        <v>246</v>
      </c>
      <c r="C66" s="56">
        <v>11</v>
      </c>
      <c r="D66" s="44">
        <v>47</v>
      </c>
      <c r="E66" s="44">
        <v>46</v>
      </c>
      <c r="F66" s="45">
        <f>SUM(D66+E66)</f>
        <v>93</v>
      </c>
      <c r="G66" s="46">
        <f>(F66-C66)</f>
        <v>82</v>
      </c>
      <c r="H66" s="44">
        <v>46</v>
      </c>
      <c r="I66" s="45">
        <v>46</v>
      </c>
      <c r="J66" s="45">
        <f>SUM(H66:I66)</f>
        <v>92</v>
      </c>
      <c r="K66" s="58" t="s">
        <v>13</v>
      </c>
      <c r="L66" s="70">
        <f>(F66+J66)</f>
        <v>185</v>
      </c>
      <c r="M66" s="125">
        <f>(L66-144)</f>
        <v>41</v>
      </c>
      <c r="O66" s="62">
        <v>19277</v>
      </c>
      <c r="Q66" s="43">
        <f t="shared" si="1"/>
        <v>66</v>
      </c>
    </row>
    <row r="67" spans="1:17" ht="19.5">
      <c r="A67" s="61" t="s">
        <v>341</v>
      </c>
      <c r="B67" s="55" t="s">
        <v>21</v>
      </c>
      <c r="C67" s="56">
        <v>18</v>
      </c>
      <c r="D67" s="44">
        <v>48</v>
      </c>
      <c r="E67" s="44">
        <v>46</v>
      </c>
      <c r="F67" s="45">
        <f>SUM(D67+E67)</f>
        <v>94</v>
      </c>
      <c r="G67" s="46">
        <f>(F67-C67)</f>
        <v>76</v>
      </c>
      <c r="H67" s="44">
        <v>46</v>
      </c>
      <c r="I67" s="45">
        <v>46</v>
      </c>
      <c r="J67" s="45">
        <f>SUM(H67:I67)</f>
        <v>92</v>
      </c>
      <c r="K67" s="58" t="s">
        <v>13</v>
      </c>
      <c r="L67" s="70">
        <f>(F67+J67)</f>
        <v>186</v>
      </c>
      <c r="M67" s="125">
        <f>(L67-144)</f>
        <v>42</v>
      </c>
      <c r="O67" s="62">
        <v>22573</v>
      </c>
      <c r="Q67" s="43">
        <f t="shared" si="1"/>
        <v>57</v>
      </c>
    </row>
    <row r="68" spans="1:17" ht="19.5">
      <c r="A68" s="61" t="s">
        <v>345</v>
      </c>
      <c r="B68" s="55" t="s">
        <v>24</v>
      </c>
      <c r="C68" s="56">
        <v>19</v>
      </c>
      <c r="D68" s="44">
        <v>45</v>
      </c>
      <c r="E68" s="44">
        <v>46</v>
      </c>
      <c r="F68" s="45">
        <f>SUM(D68+E68)</f>
        <v>91</v>
      </c>
      <c r="G68" s="46">
        <f>(F68-C68)</f>
        <v>72</v>
      </c>
      <c r="H68" s="44">
        <v>49</v>
      </c>
      <c r="I68" s="45">
        <v>47</v>
      </c>
      <c r="J68" s="45">
        <f>SUM(H68:I68)</f>
        <v>96</v>
      </c>
      <c r="K68" s="58" t="s">
        <v>13</v>
      </c>
      <c r="L68" s="70">
        <f>(F68+J68)</f>
        <v>187</v>
      </c>
      <c r="M68" s="125">
        <f>(L68-144)</f>
        <v>43</v>
      </c>
      <c r="O68" s="62">
        <v>26075</v>
      </c>
      <c r="Q68" s="43">
        <f t="shared" si="1"/>
        <v>47</v>
      </c>
    </row>
    <row r="69" spans="1:17" ht="19.5">
      <c r="A69" s="61" t="s">
        <v>329</v>
      </c>
      <c r="B69" s="55" t="s">
        <v>27</v>
      </c>
      <c r="C69" s="56">
        <v>15</v>
      </c>
      <c r="D69" s="44">
        <v>46</v>
      </c>
      <c r="E69" s="44">
        <v>50</v>
      </c>
      <c r="F69" s="45">
        <f>SUM(D69+E69)</f>
        <v>96</v>
      </c>
      <c r="G69" s="46">
        <f>(F69-C69)</f>
        <v>81</v>
      </c>
      <c r="H69" s="44">
        <v>45</v>
      </c>
      <c r="I69" s="45">
        <v>47</v>
      </c>
      <c r="J69" s="45">
        <f>SUM(H69:I69)</f>
        <v>92</v>
      </c>
      <c r="K69" s="58" t="s">
        <v>13</v>
      </c>
      <c r="L69" s="70">
        <f>(F69+J69)</f>
        <v>188</v>
      </c>
      <c r="M69" s="125">
        <f>(L69-144)</f>
        <v>44</v>
      </c>
      <c r="O69" s="62">
        <v>22263</v>
      </c>
      <c r="Q69" s="43">
        <f t="shared" si="1"/>
        <v>58</v>
      </c>
    </row>
    <row r="70" spans="1:17" ht="19.5">
      <c r="A70" s="61" t="s">
        <v>332</v>
      </c>
      <c r="B70" s="55" t="s">
        <v>24</v>
      </c>
      <c r="C70" s="56">
        <v>16</v>
      </c>
      <c r="D70" s="44">
        <v>44</v>
      </c>
      <c r="E70" s="44">
        <v>48</v>
      </c>
      <c r="F70" s="45">
        <f>SUM(D70+E70)</f>
        <v>92</v>
      </c>
      <c r="G70" s="46">
        <f>(F70-C70)</f>
        <v>76</v>
      </c>
      <c r="H70" s="44">
        <v>50</v>
      </c>
      <c r="I70" s="45">
        <v>46</v>
      </c>
      <c r="J70" s="45">
        <f>SUM(H70:I70)</f>
        <v>96</v>
      </c>
      <c r="K70" s="58" t="s">
        <v>13</v>
      </c>
      <c r="L70" s="70">
        <f>(F70+J70)</f>
        <v>188</v>
      </c>
      <c r="M70" s="125">
        <f>(L70-144)</f>
        <v>44</v>
      </c>
      <c r="O70" s="62">
        <v>25957</v>
      </c>
      <c r="Q70" s="43">
        <f t="shared" si="1"/>
        <v>48</v>
      </c>
    </row>
    <row r="71" spans="1:17" ht="19.5">
      <c r="A71" s="61" t="s">
        <v>336</v>
      </c>
      <c r="B71" s="55" t="s">
        <v>28</v>
      </c>
      <c r="C71" s="56">
        <v>17</v>
      </c>
      <c r="D71" s="44">
        <v>41</v>
      </c>
      <c r="E71" s="44">
        <v>46</v>
      </c>
      <c r="F71" s="45">
        <f>SUM(D71+E71)</f>
        <v>87</v>
      </c>
      <c r="G71" s="46">
        <f>(F71-C71)</f>
        <v>70</v>
      </c>
      <c r="H71" s="44">
        <v>51</v>
      </c>
      <c r="I71" s="45">
        <v>50</v>
      </c>
      <c r="J71" s="45">
        <f>SUM(H71:I71)</f>
        <v>101</v>
      </c>
      <c r="K71" s="58" t="s">
        <v>13</v>
      </c>
      <c r="L71" s="70">
        <f>(F71+J71)</f>
        <v>188</v>
      </c>
      <c r="M71" s="125">
        <f>(L71-144)</f>
        <v>44</v>
      </c>
      <c r="O71" s="62">
        <v>27574</v>
      </c>
      <c r="Q71" s="43">
        <f t="shared" si="1"/>
        <v>43</v>
      </c>
    </row>
    <row r="72" spans="1:17" ht="19.5">
      <c r="A72" s="61" t="s">
        <v>339</v>
      </c>
      <c r="B72" s="55" t="s">
        <v>303</v>
      </c>
      <c r="C72" s="56">
        <v>18</v>
      </c>
      <c r="D72" s="44">
        <v>44</v>
      </c>
      <c r="E72" s="44">
        <v>42</v>
      </c>
      <c r="F72" s="45">
        <f>SUM(D72+E72)</f>
        <v>86</v>
      </c>
      <c r="G72" s="46">
        <f>(F72-C72)</f>
        <v>68</v>
      </c>
      <c r="H72" s="44">
        <v>56</v>
      </c>
      <c r="I72" s="45">
        <v>46</v>
      </c>
      <c r="J72" s="45">
        <f>SUM(H72:I72)</f>
        <v>102</v>
      </c>
      <c r="K72" s="58" t="s">
        <v>13</v>
      </c>
      <c r="L72" s="70">
        <f>(F72+J72)</f>
        <v>188</v>
      </c>
      <c r="M72" s="125">
        <f>(L72-144)</f>
        <v>44</v>
      </c>
      <c r="O72" s="62">
        <v>25041</v>
      </c>
      <c r="Q72" s="43">
        <f t="shared" si="1"/>
        <v>50</v>
      </c>
    </row>
    <row r="73" spans="1:17" ht="19.5">
      <c r="A73" s="61" t="s">
        <v>337</v>
      </c>
      <c r="B73" s="55" t="s">
        <v>25</v>
      </c>
      <c r="C73" s="56">
        <v>17</v>
      </c>
      <c r="D73" s="44">
        <v>43</v>
      </c>
      <c r="E73" s="44">
        <v>46</v>
      </c>
      <c r="F73" s="45">
        <f>SUM(D73+E73)</f>
        <v>89</v>
      </c>
      <c r="G73" s="46">
        <f>(F73-C73)</f>
        <v>72</v>
      </c>
      <c r="H73" s="44">
        <v>48</v>
      </c>
      <c r="I73" s="45">
        <v>53</v>
      </c>
      <c r="J73" s="45">
        <f>SUM(H73:I73)</f>
        <v>101</v>
      </c>
      <c r="K73" s="58" t="s">
        <v>13</v>
      </c>
      <c r="L73" s="70">
        <f>(F73+J73)</f>
        <v>190</v>
      </c>
      <c r="M73" s="125">
        <f>(L73-144)</f>
        <v>46</v>
      </c>
      <c r="O73" s="62">
        <v>21167</v>
      </c>
      <c r="Q73" s="43">
        <f t="shared" si="1"/>
        <v>61</v>
      </c>
    </row>
    <row r="74" spans="1:17" ht="19.5">
      <c r="A74" s="61" t="s">
        <v>352</v>
      </c>
      <c r="B74" s="55" t="s">
        <v>353</v>
      </c>
      <c r="C74" s="56">
        <v>20</v>
      </c>
      <c r="D74" s="44">
        <v>44</v>
      </c>
      <c r="E74" s="44">
        <v>42</v>
      </c>
      <c r="F74" s="45">
        <f>SUM(D74+E74)</f>
        <v>86</v>
      </c>
      <c r="G74" s="46">
        <f>(F74-C74)</f>
        <v>66</v>
      </c>
      <c r="H74" s="44">
        <v>51</v>
      </c>
      <c r="I74" s="45">
        <v>53</v>
      </c>
      <c r="J74" s="45">
        <f>SUM(H74:I74)</f>
        <v>104</v>
      </c>
      <c r="K74" s="58" t="s">
        <v>13</v>
      </c>
      <c r="L74" s="70">
        <f>(F74+J74)</f>
        <v>190</v>
      </c>
      <c r="M74" s="125">
        <f>(L74-144)</f>
        <v>46</v>
      </c>
      <c r="O74" s="62">
        <v>22630</v>
      </c>
      <c r="Q74" s="43">
        <f t="shared" si="1"/>
        <v>57</v>
      </c>
    </row>
    <row r="75" spans="1:17" ht="19.5">
      <c r="A75" s="61" t="s">
        <v>168</v>
      </c>
      <c r="B75" s="55" t="s">
        <v>24</v>
      </c>
      <c r="C75" s="56">
        <v>15</v>
      </c>
      <c r="D75" s="44">
        <v>43</v>
      </c>
      <c r="E75" s="44">
        <v>44</v>
      </c>
      <c r="F75" s="45">
        <f>SUM(D75+E75)</f>
        <v>87</v>
      </c>
      <c r="G75" s="46">
        <f>(F75-C75)</f>
        <v>72</v>
      </c>
      <c r="H75" s="44">
        <v>49</v>
      </c>
      <c r="I75" s="45">
        <v>55</v>
      </c>
      <c r="J75" s="45">
        <f>SUM(H75:I75)</f>
        <v>104</v>
      </c>
      <c r="K75" s="58" t="s">
        <v>13</v>
      </c>
      <c r="L75" s="70">
        <f>(F75+J75)</f>
        <v>191</v>
      </c>
      <c r="M75" s="125">
        <f>(L75-144)</f>
        <v>47</v>
      </c>
      <c r="O75" s="62">
        <v>17291</v>
      </c>
      <c r="Q75" s="43">
        <f t="shared" si="1"/>
        <v>71</v>
      </c>
    </row>
    <row r="76" spans="1:17" ht="19.5">
      <c r="A76" s="61" t="s">
        <v>360</v>
      </c>
      <c r="B76" s="55" t="s">
        <v>23</v>
      </c>
      <c r="C76" s="56">
        <v>22</v>
      </c>
      <c r="D76" s="44">
        <v>46</v>
      </c>
      <c r="E76" s="44">
        <v>46</v>
      </c>
      <c r="F76" s="45">
        <f>SUM(D76+E76)</f>
        <v>92</v>
      </c>
      <c r="G76" s="46">
        <f>(F76-C76)</f>
        <v>70</v>
      </c>
      <c r="H76" s="44">
        <v>50</v>
      </c>
      <c r="I76" s="45">
        <v>50</v>
      </c>
      <c r="J76" s="45">
        <f>SUM(H76:I76)</f>
        <v>100</v>
      </c>
      <c r="K76" s="58" t="s">
        <v>13</v>
      </c>
      <c r="L76" s="70">
        <f>(F76+J76)</f>
        <v>192</v>
      </c>
      <c r="M76" s="125">
        <f>(L76-144)</f>
        <v>48</v>
      </c>
      <c r="O76" s="62">
        <v>22238</v>
      </c>
      <c r="Q76" s="43">
        <f t="shared" si="1"/>
        <v>58</v>
      </c>
    </row>
    <row r="77" spans="1:17" ht="19.5">
      <c r="A77" s="61" t="s">
        <v>324</v>
      </c>
      <c r="B77" s="55" t="s">
        <v>273</v>
      </c>
      <c r="C77" s="56">
        <v>15</v>
      </c>
      <c r="D77" s="44">
        <v>48</v>
      </c>
      <c r="E77" s="44">
        <v>44</v>
      </c>
      <c r="F77" s="45">
        <f>SUM(D77+E77)</f>
        <v>92</v>
      </c>
      <c r="G77" s="46">
        <f>(F77-C77)</f>
        <v>77</v>
      </c>
      <c r="H77" s="44">
        <v>49</v>
      </c>
      <c r="I77" s="45">
        <v>52</v>
      </c>
      <c r="J77" s="45">
        <f>SUM(H77:I77)</f>
        <v>101</v>
      </c>
      <c r="K77" s="58" t="s">
        <v>13</v>
      </c>
      <c r="L77" s="70">
        <f>(F77+J77)</f>
        <v>193</v>
      </c>
      <c r="M77" s="125">
        <f>(L77-144)</f>
        <v>49</v>
      </c>
      <c r="O77" s="62">
        <v>28559</v>
      </c>
      <c r="Q77" s="43">
        <f t="shared" si="1"/>
        <v>41</v>
      </c>
    </row>
    <row r="78" spans="1:17" ht="19.5">
      <c r="A78" s="61" t="s">
        <v>333</v>
      </c>
      <c r="B78" s="55" t="s">
        <v>25</v>
      </c>
      <c r="C78" s="56">
        <v>16</v>
      </c>
      <c r="D78" s="44">
        <v>48</v>
      </c>
      <c r="E78" s="44">
        <v>41</v>
      </c>
      <c r="F78" s="45">
        <f>SUM(D78+E78)</f>
        <v>89</v>
      </c>
      <c r="G78" s="46">
        <f>(F78-C78)</f>
        <v>73</v>
      </c>
      <c r="H78" s="44">
        <v>53</v>
      </c>
      <c r="I78" s="45">
        <v>51</v>
      </c>
      <c r="J78" s="45">
        <f>SUM(H78:I78)</f>
        <v>104</v>
      </c>
      <c r="K78" s="58" t="s">
        <v>13</v>
      </c>
      <c r="L78" s="70">
        <f>(F78+J78)</f>
        <v>193</v>
      </c>
      <c r="M78" s="125">
        <f>(L78-144)</f>
        <v>49</v>
      </c>
      <c r="O78" s="62">
        <v>24030</v>
      </c>
      <c r="Q78" s="43">
        <f t="shared" si="1"/>
        <v>53</v>
      </c>
    </row>
    <row r="79" spans="1:17" ht="19.5">
      <c r="A79" s="61" t="s">
        <v>367</v>
      </c>
      <c r="B79" s="55" t="s">
        <v>26</v>
      </c>
      <c r="C79" s="56">
        <v>25</v>
      </c>
      <c r="D79" s="44">
        <v>48</v>
      </c>
      <c r="E79" s="44">
        <v>48</v>
      </c>
      <c r="F79" s="45">
        <f>SUM(D79+E79)</f>
        <v>96</v>
      </c>
      <c r="G79" s="46">
        <f>(F79-C79)</f>
        <v>71</v>
      </c>
      <c r="H79" s="44">
        <v>50</v>
      </c>
      <c r="I79" s="45">
        <v>48</v>
      </c>
      <c r="J79" s="45">
        <f>SUM(H79:I79)</f>
        <v>98</v>
      </c>
      <c r="K79" s="58" t="s">
        <v>13</v>
      </c>
      <c r="L79" s="70">
        <f>(F79+J79)</f>
        <v>194</v>
      </c>
      <c r="M79" s="125">
        <f>(L79-144)</f>
        <v>50</v>
      </c>
      <c r="O79" s="62">
        <v>31464</v>
      </c>
      <c r="Q79" s="43">
        <f t="shared" ref="Q79:Q102" si="2" xml:space="preserve"> DATEDIF(O79,$Q$7,"y")</f>
        <v>33</v>
      </c>
    </row>
    <row r="80" spans="1:17" ht="19.5">
      <c r="A80" s="61" t="s">
        <v>368</v>
      </c>
      <c r="B80" s="55" t="s">
        <v>28</v>
      </c>
      <c r="C80" s="56">
        <v>25</v>
      </c>
      <c r="D80" s="44">
        <v>45</v>
      </c>
      <c r="E80" s="44">
        <v>49</v>
      </c>
      <c r="F80" s="45">
        <f>SUM(D80+E80)</f>
        <v>94</v>
      </c>
      <c r="G80" s="46">
        <f>(F80-C80)</f>
        <v>69</v>
      </c>
      <c r="H80" s="44">
        <v>53</v>
      </c>
      <c r="I80" s="45">
        <v>48</v>
      </c>
      <c r="J80" s="45">
        <f>SUM(H80:I80)</f>
        <v>101</v>
      </c>
      <c r="K80" s="58" t="s">
        <v>13</v>
      </c>
      <c r="L80" s="70">
        <f>(F80+J80)</f>
        <v>195</v>
      </c>
      <c r="M80" s="125">
        <f>(L80-144)</f>
        <v>51</v>
      </c>
      <c r="O80" s="62">
        <v>26809</v>
      </c>
      <c r="Q80" s="43">
        <f t="shared" si="2"/>
        <v>45</v>
      </c>
    </row>
    <row r="81" spans="1:17" ht="19.5">
      <c r="A81" s="61" t="s">
        <v>364</v>
      </c>
      <c r="B81" s="55" t="s">
        <v>24</v>
      </c>
      <c r="C81" s="56">
        <v>23</v>
      </c>
      <c r="D81" s="44">
        <v>48</v>
      </c>
      <c r="E81" s="44">
        <v>48</v>
      </c>
      <c r="F81" s="45">
        <f>SUM(D81+E81)</f>
        <v>96</v>
      </c>
      <c r="G81" s="46">
        <f>(F81-C81)</f>
        <v>73</v>
      </c>
      <c r="H81" s="44">
        <v>50</v>
      </c>
      <c r="I81" s="45">
        <v>50</v>
      </c>
      <c r="J81" s="45">
        <f>SUM(H81:I81)</f>
        <v>100</v>
      </c>
      <c r="K81" s="58" t="s">
        <v>13</v>
      </c>
      <c r="L81" s="70">
        <f>(F81+J81)</f>
        <v>196</v>
      </c>
      <c r="M81" s="125">
        <f>(L81-144)</f>
        <v>52</v>
      </c>
      <c r="O81" s="62">
        <v>28143</v>
      </c>
      <c r="Q81" s="43">
        <f t="shared" si="2"/>
        <v>42</v>
      </c>
    </row>
    <row r="82" spans="1:17" ht="19.5">
      <c r="A82" s="61" t="s">
        <v>370</v>
      </c>
      <c r="B82" s="55" t="s">
        <v>26</v>
      </c>
      <c r="C82" s="56">
        <v>25</v>
      </c>
      <c r="D82" s="44">
        <v>48</v>
      </c>
      <c r="E82" s="44">
        <v>54</v>
      </c>
      <c r="F82" s="45">
        <f>SUM(D82+E82)</f>
        <v>102</v>
      </c>
      <c r="G82" s="46">
        <f>(F82-C82)</f>
        <v>77</v>
      </c>
      <c r="H82" s="44">
        <v>47</v>
      </c>
      <c r="I82" s="45">
        <v>48</v>
      </c>
      <c r="J82" s="45">
        <f>SUM(H82:I82)</f>
        <v>95</v>
      </c>
      <c r="K82" s="58" t="s">
        <v>13</v>
      </c>
      <c r="L82" s="70">
        <f>(F82+J82)</f>
        <v>197</v>
      </c>
      <c r="M82" s="125">
        <f>(L82-144)</f>
        <v>53</v>
      </c>
      <c r="O82" s="62">
        <v>23973</v>
      </c>
      <c r="Q82" s="43">
        <f t="shared" si="2"/>
        <v>53</v>
      </c>
    </row>
    <row r="83" spans="1:17" ht="19.5">
      <c r="A83" s="61" t="s">
        <v>356</v>
      </c>
      <c r="B83" s="55" t="s">
        <v>25</v>
      </c>
      <c r="C83" s="56">
        <v>21</v>
      </c>
      <c r="D83" s="44">
        <v>48</v>
      </c>
      <c r="E83" s="44">
        <v>48</v>
      </c>
      <c r="F83" s="45">
        <f>SUM(D83+E83)</f>
        <v>96</v>
      </c>
      <c r="G83" s="46">
        <f>(F83-C83)</f>
        <v>75</v>
      </c>
      <c r="H83" s="44">
        <v>50</v>
      </c>
      <c r="I83" s="45">
        <v>52</v>
      </c>
      <c r="J83" s="45">
        <f>SUM(H83:I83)</f>
        <v>102</v>
      </c>
      <c r="K83" s="58" t="s">
        <v>13</v>
      </c>
      <c r="L83" s="70">
        <f>(F83+J83)</f>
        <v>198</v>
      </c>
      <c r="M83" s="125">
        <f>(L83-144)</f>
        <v>54</v>
      </c>
      <c r="O83" s="62">
        <v>24299</v>
      </c>
      <c r="Q83" s="43">
        <f t="shared" si="2"/>
        <v>52</v>
      </c>
    </row>
    <row r="84" spans="1:17" ht="19.5">
      <c r="A84" s="61" t="s">
        <v>72</v>
      </c>
      <c r="B84" s="55" t="s">
        <v>28</v>
      </c>
      <c r="C84" s="56">
        <v>22</v>
      </c>
      <c r="D84" s="44">
        <v>50</v>
      </c>
      <c r="E84" s="44">
        <v>49</v>
      </c>
      <c r="F84" s="45">
        <f>SUM(D84+E84)</f>
        <v>99</v>
      </c>
      <c r="G84" s="46">
        <f>(F84-C84)</f>
        <v>77</v>
      </c>
      <c r="H84" s="44">
        <v>53</v>
      </c>
      <c r="I84" s="45">
        <v>47</v>
      </c>
      <c r="J84" s="45">
        <f>SUM(H84:I84)</f>
        <v>100</v>
      </c>
      <c r="K84" s="58" t="s">
        <v>13</v>
      </c>
      <c r="L84" s="70">
        <f>(F84+J84)</f>
        <v>199</v>
      </c>
      <c r="M84" s="125">
        <f>(L84-144)</f>
        <v>55</v>
      </c>
      <c r="O84" s="62">
        <v>19662</v>
      </c>
      <c r="Q84" s="43">
        <f t="shared" si="2"/>
        <v>65</v>
      </c>
    </row>
    <row r="85" spans="1:17" ht="19.5">
      <c r="A85" s="61" t="s">
        <v>379</v>
      </c>
      <c r="B85" s="55" t="s">
        <v>26</v>
      </c>
      <c r="C85" s="56">
        <v>28</v>
      </c>
      <c r="D85" s="44">
        <v>52</v>
      </c>
      <c r="E85" s="44">
        <v>52</v>
      </c>
      <c r="F85" s="45">
        <f>SUM(D85+E85)</f>
        <v>104</v>
      </c>
      <c r="G85" s="46">
        <f>(F85-C85)</f>
        <v>76</v>
      </c>
      <c r="H85" s="44">
        <v>48</v>
      </c>
      <c r="I85" s="45">
        <v>48</v>
      </c>
      <c r="J85" s="45">
        <f>SUM(H85:I85)</f>
        <v>96</v>
      </c>
      <c r="K85" s="58" t="s">
        <v>13</v>
      </c>
      <c r="L85" s="70">
        <f>(F85+J85)</f>
        <v>200</v>
      </c>
      <c r="M85" s="125">
        <f>(L85-144)</f>
        <v>56</v>
      </c>
      <c r="O85" s="62">
        <v>24938</v>
      </c>
      <c r="Q85" s="43">
        <f t="shared" si="2"/>
        <v>50</v>
      </c>
    </row>
    <row r="86" spans="1:17" ht="19.5">
      <c r="A86" s="61" t="s">
        <v>347</v>
      </c>
      <c r="B86" s="55" t="s">
        <v>25</v>
      </c>
      <c r="C86" s="56">
        <v>19</v>
      </c>
      <c r="D86" s="44">
        <v>49</v>
      </c>
      <c r="E86" s="44">
        <v>50</v>
      </c>
      <c r="F86" s="45">
        <f>SUM(D86+E86)</f>
        <v>99</v>
      </c>
      <c r="G86" s="46">
        <f>(F86-C86)</f>
        <v>80</v>
      </c>
      <c r="H86" s="44">
        <v>47</v>
      </c>
      <c r="I86" s="45">
        <v>54</v>
      </c>
      <c r="J86" s="45">
        <f>SUM(H86:I86)</f>
        <v>101</v>
      </c>
      <c r="K86" s="58" t="s">
        <v>13</v>
      </c>
      <c r="L86" s="70">
        <f>(F86+J86)</f>
        <v>200</v>
      </c>
      <c r="M86" s="125">
        <f>(L86-144)</f>
        <v>56</v>
      </c>
      <c r="O86" s="62">
        <v>23497</v>
      </c>
      <c r="Q86" s="43">
        <f t="shared" si="2"/>
        <v>54</v>
      </c>
    </row>
    <row r="87" spans="1:17" ht="19.5">
      <c r="A87" s="61" t="s">
        <v>381</v>
      </c>
      <c r="B87" s="55" t="s">
        <v>24</v>
      </c>
      <c r="C87" s="56">
        <v>29</v>
      </c>
      <c r="D87" s="44">
        <v>51</v>
      </c>
      <c r="E87" s="44">
        <v>47</v>
      </c>
      <c r="F87" s="45">
        <f>SUM(D87+E87)</f>
        <v>98</v>
      </c>
      <c r="G87" s="46">
        <f>(F87-C87)</f>
        <v>69</v>
      </c>
      <c r="H87" s="44">
        <v>49</v>
      </c>
      <c r="I87" s="45">
        <v>53</v>
      </c>
      <c r="J87" s="45">
        <f>SUM(H87:I87)</f>
        <v>102</v>
      </c>
      <c r="K87" s="58" t="s">
        <v>13</v>
      </c>
      <c r="L87" s="70">
        <f>(F87+J87)</f>
        <v>200</v>
      </c>
      <c r="M87" s="125">
        <f>(L87-144)</f>
        <v>56</v>
      </c>
      <c r="O87" s="62">
        <v>21777</v>
      </c>
      <c r="Q87" s="43">
        <f t="shared" si="2"/>
        <v>59</v>
      </c>
    </row>
    <row r="88" spans="1:17" ht="19.5">
      <c r="A88" s="61" t="s">
        <v>346</v>
      </c>
      <c r="B88" s="55" t="s">
        <v>25</v>
      </c>
      <c r="C88" s="56">
        <v>19</v>
      </c>
      <c r="D88" s="44">
        <v>45</v>
      </c>
      <c r="E88" s="44">
        <v>52</v>
      </c>
      <c r="F88" s="45">
        <f>SUM(D88+E88)</f>
        <v>97</v>
      </c>
      <c r="G88" s="46">
        <f>(F88-C88)</f>
        <v>78</v>
      </c>
      <c r="H88" s="44">
        <v>50</v>
      </c>
      <c r="I88" s="45">
        <v>53</v>
      </c>
      <c r="J88" s="45">
        <f>SUM(H88:I88)</f>
        <v>103</v>
      </c>
      <c r="K88" s="58" t="s">
        <v>13</v>
      </c>
      <c r="L88" s="70">
        <f>(F88+J88)</f>
        <v>200</v>
      </c>
      <c r="M88" s="125">
        <f>(L88-144)</f>
        <v>56</v>
      </c>
      <c r="O88" s="62">
        <v>24008</v>
      </c>
      <c r="Q88" s="43">
        <f t="shared" si="2"/>
        <v>53</v>
      </c>
    </row>
    <row r="89" spans="1:17" ht="19.5">
      <c r="A89" s="61" t="s">
        <v>330</v>
      </c>
      <c r="B89" s="55" t="s">
        <v>25</v>
      </c>
      <c r="C89" s="56">
        <v>15</v>
      </c>
      <c r="D89" s="44">
        <v>46</v>
      </c>
      <c r="E89" s="44">
        <v>49</v>
      </c>
      <c r="F89" s="45">
        <f>SUM(D89+E89)</f>
        <v>95</v>
      </c>
      <c r="G89" s="46">
        <f>(F89-C89)</f>
        <v>80</v>
      </c>
      <c r="H89" s="44">
        <v>52</v>
      </c>
      <c r="I89" s="45">
        <v>54</v>
      </c>
      <c r="J89" s="45">
        <f>SUM(H89:I89)</f>
        <v>106</v>
      </c>
      <c r="K89" s="58" t="s">
        <v>13</v>
      </c>
      <c r="L89" s="70">
        <f>(F89+J89)</f>
        <v>201</v>
      </c>
      <c r="M89" s="125">
        <f>(L89-144)</f>
        <v>57</v>
      </c>
      <c r="O89" s="62">
        <v>21373</v>
      </c>
      <c r="Q89" s="43">
        <f t="shared" si="2"/>
        <v>60</v>
      </c>
    </row>
    <row r="90" spans="1:17" ht="19.5">
      <c r="A90" s="61" t="s">
        <v>362</v>
      </c>
      <c r="B90" s="55" t="s">
        <v>24</v>
      </c>
      <c r="C90" s="56">
        <v>22</v>
      </c>
      <c r="D90" s="44">
        <v>45</v>
      </c>
      <c r="E90" s="44">
        <v>49</v>
      </c>
      <c r="F90" s="45">
        <f>SUM(D90+E90)</f>
        <v>94</v>
      </c>
      <c r="G90" s="46">
        <f>(F90-C90)</f>
        <v>72</v>
      </c>
      <c r="H90" s="44">
        <v>49</v>
      </c>
      <c r="I90" s="45">
        <v>58</v>
      </c>
      <c r="J90" s="45">
        <f>SUM(H90:I90)</f>
        <v>107</v>
      </c>
      <c r="K90" s="58" t="s">
        <v>13</v>
      </c>
      <c r="L90" s="70">
        <f>(F90+J90)</f>
        <v>201</v>
      </c>
      <c r="M90" s="125">
        <f>(L90-144)</f>
        <v>57</v>
      </c>
      <c r="O90" s="62">
        <v>20768</v>
      </c>
      <c r="Q90" s="43">
        <f t="shared" si="2"/>
        <v>62</v>
      </c>
    </row>
    <row r="91" spans="1:17" ht="19.5">
      <c r="A91" s="61" t="s">
        <v>351</v>
      </c>
      <c r="B91" s="55" t="s">
        <v>21</v>
      </c>
      <c r="C91" s="56">
        <v>20</v>
      </c>
      <c r="D91" s="44">
        <v>48</v>
      </c>
      <c r="E91" s="44">
        <v>53</v>
      </c>
      <c r="F91" s="45">
        <f>SUM(D91+E91)</f>
        <v>101</v>
      </c>
      <c r="G91" s="46">
        <f>(F91-C91)</f>
        <v>81</v>
      </c>
      <c r="H91" s="44">
        <v>49</v>
      </c>
      <c r="I91" s="45">
        <v>52</v>
      </c>
      <c r="J91" s="45">
        <f>SUM(H91:I91)</f>
        <v>101</v>
      </c>
      <c r="K91" s="58" t="s">
        <v>13</v>
      </c>
      <c r="L91" s="70">
        <f>(F91+J91)</f>
        <v>202</v>
      </c>
      <c r="M91" s="125">
        <f>(L91-144)</f>
        <v>58</v>
      </c>
      <c r="O91" s="62">
        <v>23449</v>
      </c>
      <c r="Q91" s="43">
        <f t="shared" si="2"/>
        <v>55</v>
      </c>
    </row>
    <row r="92" spans="1:17" ht="19.5">
      <c r="A92" s="61" t="s">
        <v>342</v>
      </c>
      <c r="B92" s="55" t="s">
        <v>25</v>
      </c>
      <c r="C92" s="56">
        <v>18</v>
      </c>
      <c r="D92" s="44">
        <v>44</v>
      </c>
      <c r="E92" s="44">
        <v>56</v>
      </c>
      <c r="F92" s="45">
        <f>SUM(D92+E92)</f>
        <v>100</v>
      </c>
      <c r="G92" s="46">
        <f>(F92-C92)</f>
        <v>82</v>
      </c>
      <c r="H92" s="44">
        <v>53</v>
      </c>
      <c r="I92" s="45">
        <v>49</v>
      </c>
      <c r="J92" s="45">
        <f>SUM(H92:I92)</f>
        <v>102</v>
      </c>
      <c r="K92" s="58" t="s">
        <v>13</v>
      </c>
      <c r="L92" s="70">
        <f>(F92+J92)</f>
        <v>202</v>
      </c>
      <c r="M92" s="125">
        <f>(L92-144)</f>
        <v>58</v>
      </c>
      <c r="O92" s="62">
        <v>22058</v>
      </c>
      <c r="Q92" s="43">
        <f t="shared" si="2"/>
        <v>58</v>
      </c>
    </row>
    <row r="93" spans="1:17" ht="19.5">
      <c r="A93" s="61" t="s">
        <v>102</v>
      </c>
      <c r="B93" s="55" t="s">
        <v>25</v>
      </c>
      <c r="C93" s="56">
        <v>20</v>
      </c>
      <c r="D93" s="44">
        <v>45</v>
      </c>
      <c r="E93" s="44">
        <v>49</v>
      </c>
      <c r="F93" s="45">
        <f>SUM(D93+E93)</f>
        <v>94</v>
      </c>
      <c r="G93" s="46">
        <f>(F93-C93)</f>
        <v>74</v>
      </c>
      <c r="H93" s="44">
        <v>51</v>
      </c>
      <c r="I93" s="45">
        <v>57</v>
      </c>
      <c r="J93" s="45">
        <f>SUM(H93:I93)</f>
        <v>108</v>
      </c>
      <c r="K93" s="58" t="s">
        <v>13</v>
      </c>
      <c r="L93" s="70">
        <f>(F93+J93)</f>
        <v>202</v>
      </c>
      <c r="M93" s="125">
        <f>(L93-144)</f>
        <v>58</v>
      </c>
      <c r="O93" s="62">
        <v>20091</v>
      </c>
      <c r="Q93" s="43">
        <f t="shared" si="2"/>
        <v>64</v>
      </c>
    </row>
    <row r="94" spans="1:17" ht="19.5">
      <c r="A94" s="61" t="s">
        <v>378</v>
      </c>
      <c r="B94" s="55" t="s">
        <v>28</v>
      </c>
      <c r="C94" s="56">
        <v>28</v>
      </c>
      <c r="D94" s="44">
        <v>55</v>
      </c>
      <c r="E94" s="44">
        <v>48</v>
      </c>
      <c r="F94" s="45">
        <f>SUM(D94+E94)</f>
        <v>103</v>
      </c>
      <c r="G94" s="46">
        <f>(F94-C94)</f>
        <v>75</v>
      </c>
      <c r="H94" s="44">
        <v>50</v>
      </c>
      <c r="I94" s="45">
        <v>50</v>
      </c>
      <c r="J94" s="45">
        <f>SUM(H94:I94)</f>
        <v>100</v>
      </c>
      <c r="K94" s="58" t="s">
        <v>13</v>
      </c>
      <c r="L94" s="70">
        <f>(F94+J94)</f>
        <v>203</v>
      </c>
      <c r="M94" s="125">
        <f>(L94-144)</f>
        <v>59</v>
      </c>
      <c r="O94" s="62">
        <v>27603</v>
      </c>
      <c r="Q94" s="43">
        <f t="shared" si="2"/>
        <v>43</v>
      </c>
    </row>
    <row r="95" spans="1:17" ht="19.5">
      <c r="A95" s="61" t="s">
        <v>344</v>
      </c>
      <c r="B95" s="55" t="s">
        <v>271</v>
      </c>
      <c r="C95" s="56">
        <v>19</v>
      </c>
      <c r="D95" s="44">
        <v>48</v>
      </c>
      <c r="E95" s="44">
        <v>50</v>
      </c>
      <c r="F95" s="45">
        <f>SUM(D95+E95)</f>
        <v>98</v>
      </c>
      <c r="G95" s="46">
        <f>(F95-C95)</f>
        <v>79</v>
      </c>
      <c r="H95" s="44">
        <v>51</v>
      </c>
      <c r="I95" s="45">
        <v>55</v>
      </c>
      <c r="J95" s="45">
        <f>SUM(H95:I95)</f>
        <v>106</v>
      </c>
      <c r="K95" s="58" t="s">
        <v>13</v>
      </c>
      <c r="L95" s="70">
        <f>(F95+J95)</f>
        <v>204</v>
      </c>
      <c r="M95" s="125">
        <f>(L95-144)</f>
        <v>60</v>
      </c>
      <c r="O95" s="62">
        <v>28541</v>
      </c>
      <c r="Q95" s="43">
        <f t="shared" si="2"/>
        <v>41</v>
      </c>
    </row>
    <row r="96" spans="1:17" ht="19.5">
      <c r="A96" s="61" t="s">
        <v>343</v>
      </c>
      <c r="B96" s="55" t="s">
        <v>25</v>
      </c>
      <c r="C96" s="56">
        <v>18</v>
      </c>
      <c r="D96" s="44">
        <v>49</v>
      </c>
      <c r="E96" s="44">
        <v>53</v>
      </c>
      <c r="F96" s="45">
        <f>SUM(D96+E96)</f>
        <v>102</v>
      </c>
      <c r="G96" s="46">
        <f>(F96-C96)</f>
        <v>84</v>
      </c>
      <c r="H96" s="44">
        <v>50</v>
      </c>
      <c r="I96" s="45">
        <v>56</v>
      </c>
      <c r="J96" s="45">
        <f>SUM(H96:I96)</f>
        <v>106</v>
      </c>
      <c r="K96" s="58" t="s">
        <v>13</v>
      </c>
      <c r="L96" s="70">
        <f>(F96+J96)</f>
        <v>208</v>
      </c>
      <c r="M96" s="125">
        <f>(L96-144)</f>
        <v>64</v>
      </c>
      <c r="O96" s="62">
        <v>21892</v>
      </c>
      <c r="Q96" s="43">
        <f t="shared" si="2"/>
        <v>59</v>
      </c>
    </row>
    <row r="97" spans="1:17" ht="19.5">
      <c r="A97" s="61" t="s">
        <v>380</v>
      </c>
      <c r="B97" s="55" t="s">
        <v>303</v>
      </c>
      <c r="C97" s="56">
        <v>28</v>
      </c>
      <c r="D97" s="44">
        <v>52</v>
      </c>
      <c r="E97" s="44">
        <v>52</v>
      </c>
      <c r="F97" s="45">
        <f>SUM(D97+E97)</f>
        <v>104</v>
      </c>
      <c r="G97" s="46">
        <f>(F97-C97)</f>
        <v>76</v>
      </c>
      <c r="H97" s="44">
        <v>53</v>
      </c>
      <c r="I97" s="45">
        <v>52</v>
      </c>
      <c r="J97" s="45">
        <f>SUM(H97:I97)</f>
        <v>105</v>
      </c>
      <c r="K97" s="58" t="s">
        <v>13</v>
      </c>
      <c r="L97" s="70">
        <f>(F97+J97)</f>
        <v>209</v>
      </c>
      <c r="M97" s="125">
        <f>(L97-144)</f>
        <v>65</v>
      </c>
      <c r="O97" s="62">
        <v>22945</v>
      </c>
      <c r="Q97" s="43">
        <f t="shared" si="2"/>
        <v>56</v>
      </c>
    </row>
    <row r="98" spans="1:17" ht="19.5">
      <c r="A98" s="61" t="s">
        <v>354</v>
      </c>
      <c r="B98" s="55" t="s">
        <v>21</v>
      </c>
      <c r="C98" s="56">
        <v>20</v>
      </c>
      <c r="D98" s="44">
        <v>45</v>
      </c>
      <c r="E98" s="44">
        <v>53</v>
      </c>
      <c r="F98" s="45">
        <f>SUM(D98+E98)</f>
        <v>98</v>
      </c>
      <c r="G98" s="46">
        <f>(F98-C98)</f>
        <v>78</v>
      </c>
      <c r="H98" s="44">
        <v>52</v>
      </c>
      <c r="I98" s="45">
        <v>59</v>
      </c>
      <c r="J98" s="45">
        <f>SUM(H98:I98)</f>
        <v>111</v>
      </c>
      <c r="K98" s="58" t="s">
        <v>13</v>
      </c>
      <c r="L98" s="70">
        <f>(F98+J98)</f>
        <v>209</v>
      </c>
      <c r="M98" s="125">
        <f>(L98-144)</f>
        <v>65</v>
      </c>
      <c r="O98" s="62">
        <v>19578</v>
      </c>
      <c r="Q98" s="43">
        <f t="shared" si="2"/>
        <v>65</v>
      </c>
    </row>
    <row r="99" spans="1:17" ht="19.5">
      <c r="A99" s="61" t="s">
        <v>358</v>
      </c>
      <c r="B99" s="55" t="s">
        <v>25</v>
      </c>
      <c r="C99" s="56">
        <v>22</v>
      </c>
      <c r="D99" s="44">
        <v>48</v>
      </c>
      <c r="E99" s="44">
        <v>52</v>
      </c>
      <c r="F99" s="45">
        <f>SUM(D99+E99)</f>
        <v>100</v>
      </c>
      <c r="G99" s="46">
        <f>(F99-C99)</f>
        <v>78</v>
      </c>
      <c r="H99" s="44">
        <v>55</v>
      </c>
      <c r="I99" s="45">
        <v>55</v>
      </c>
      <c r="J99" s="45">
        <f>SUM(H99:I99)</f>
        <v>110</v>
      </c>
      <c r="K99" s="58" t="s">
        <v>13</v>
      </c>
      <c r="L99" s="70">
        <f>(F99+J99)</f>
        <v>210</v>
      </c>
      <c r="M99" s="125">
        <f>(L99-144)</f>
        <v>66</v>
      </c>
      <c r="O99" s="62">
        <v>27897</v>
      </c>
      <c r="Q99" s="43">
        <f t="shared" si="2"/>
        <v>42</v>
      </c>
    </row>
    <row r="100" spans="1:17" ht="19.5">
      <c r="A100" s="61" t="s">
        <v>241</v>
      </c>
      <c r="B100" s="55" t="s">
        <v>26</v>
      </c>
      <c r="C100" s="56">
        <v>34</v>
      </c>
      <c r="D100" s="44">
        <v>49</v>
      </c>
      <c r="E100" s="44">
        <v>57</v>
      </c>
      <c r="F100" s="45">
        <f>SUM(D100+E100)</f>
        <v>106</v>
      </c>
      <c r="G100" s="46">
        <f>(F100-C100)</f>
        <v>72</v>
      </c>
      <c r="H100" s="44">
        <v>52</v>
      </c>
      <c r="I100" s="45">
        <v>53</v>
      </c>
      <c r="J100" s="45">
        <f>SUM(H100:I100)</f>
        <v>105</v>
      </c>
      <c r="K100" s="58" t="s">
        <v>13</v>
      </c>
      <c r="L100" s="70">
        <f>(F100+J100)</f>
        <v>211</v>
      </c>
      <c r="M100" s="125">
        <f>(L100-144)</f>
        <v>67</v>
      </c>
      <c r="O100" s="62">
        <v>21522</v>
      </c>
      <c r="Q100" s="43">
        <f t="shared" si="2"/>
        <v>60</v>
      </c>
    </row>
    <row r="101" spans="1:17" ht="19.5">
      <c r="A101" s="61" t="s">
        <v>369</v>
      </c>
      <c r="B101" s="55" t="s">
        <v>26</v>
      </c>
      <c r="C101" s="56">
        <v>25</v>
      </c>
      <c r="D101" s="44">
        <v>45</v>
      </c>
      <c r="E101" s="44">
        <v>61</v>
      </c>
      <c r="F101" s="45">
        <f>SUM(D101+E101)</f>
        <v>106</v>
      </c>
      <c r="G101" s="46">
        <f>(F101-C101)</f>
        <v>81</v>
      </c>
      <c r="H101" s="44">
        <v>59</v>
      </c>
      <c r="I101" s="45">
        <v>52</v>
      </c>
      <c r="J101" s="45">
        <f>SUM(H101:I101)</f>
        <v>111</v>
      </c>
      <c r="K101" s="58" t="s">
        <v>13</v>
      </c>
      <c r="L101" s="70">
        <f>(F101+J101)</f>
        <v>217</v>
      </c>
      <c r="M101" s="125">
        <f>(L101-144)</f>
        <v>73</v>
      </c>
      <c r="O101" s="62">
        <v>26907</v>
      </c>
      <c r="Q101" s="43">
        <f t="shared" si="2"/>
        <v>45</v>
      </c>
    </row>
    <row r="102" spans="1:17" ht="19.5">
      <c r="A102" s="61" t="s">
        <v>382</v>
      </c>
      <c r="B102" s="55" t="s">
        <v>24</v>
      </c>
      <c r="C102" s="56">
        <v>33</v>
      </c>
      <c r="D102" s="44">
        <v>58</v>
      </c>
      <c r="E102" s="44">
        <v>50</v>
      </c>
      <c r="F102" s="45">
        <f>SUM(D102+E102)</f>
        <v>108</v>
      </c>
      <c r="G102" s="46">
        <f>(F102-C102)</f>
        <v>75</v>
      </c>
      <c r="H102" s="44">
        <v>54</v>
      </c>
      <c r="I102" s="45">
        <v>64</v>
      </c>
      <c r="J102" s="45">
        <f>SUM(H102:I102)</f>
        <v>118</v>
      </c>
      <c r="K102" s="58" t="s">
        <v>13</v>
      </c>
      <c r="L102" s="70">
        <f>(F102+J102)</f>
        <v>226</v>
      </c>
      <c r="M102" s="125">
        <f>(L102-144)</f>
        <v>82</v>
      </c>
      <c r="O102" s="62">
        <v>17187</v>
      </c>
      <c r="Q102" s="43">
        <f t="shared" si="2"/>
        <v>72</v>
      </c>
    </row>
    <row r="103" spans="1:17" ht="19.5" thickBot="1">
      <c r="B103" s="1"/>
      <c r="C103" s="1"/>
      <c r="D103" s="1"/>
      <c r="E103" s="1"/>
      <c r="F103" s="1"/>
      <c r="G103" s="1"/>
      <c r="H103" s="1"/>
      <c r="I103" s="1"/>
      <c r="J103" s="1"/>
      <c r="O103" s="1"/>
    </row>
    <row r="104" spans="1:17" ht="20.25" thickBot="1">
      <c r="A104" s="138" t="s">
        <v>75</v>
      </c>
      <c r="B104" s="139"/>
      <c r="C104" s="139"/>
      <c r="D104" s="139"/>
      <c r="E104" s="139"/>
      <c r="F104" s="139"/>
      <c r="G104" s="139"/>
      <c r="H104" s="139"/>
      <c r="I104" s="139"/>
      <c r="J104" s="139"/>
      <c r="K104" s="139"/>
      <c r="L104" s="140"/>
      <c r="M104" s="123" t="s">
        <v>423</v>
      </c>
      <c r="O104" s="1"/>
    </row>
    <row r="105" spans="1:17" s="68" customFormat="1" ht="20.25" thickBot="1">
      <c r="A105" s="4" t="s">
        <v>14</v>
      </c>
      <c r="B105" s="5" t="s">
        <v>10</v>
      </c>
      <c r="C105" s="4" t="s">
        <v>1</v>
      </c>
      <c r="D105" s="4" t="s">
        <v>2</v>
      </c>
      <c r="E105" s="4" t="s">
        <v>3</v>
      </c>
      <c r="F105" s="4" t="s">
        <v>4</v>
      </c>
      <c r="G105" s="67" t="s">
        <v>13</v>
      </c>
      <c r="H105" s="4" t="s">
        <v>2</v>
      </c>
      <c r="I105" s="4" t="s">
        <v>3</v>
      </c>
      <c r="J105" s="4" t="s">
        <v>4</v>
      </c>
      <c r="K105" s="67" t="s">
        <v>13</v>
      </c>
      <c r="L105" s="4" t="s">
        <v>12</v>
      </c>
      <c r="M105" s="124" t="s">
        <v>424</v>
      </c>
      <c r="N105" s="113"/>
      <c r="Q105" s="42" t="s">
        <v>38</v>
      </c>
    </row>
    <row r="106" spans="1:17" ht="19.5">
      <c r="A106" s="61" t="s">
        <v>388</v>
      </c>
      <c r="B106" s="55" t="s">
        <v>27</v>
      </c>
      <c r="C106" s="56">
        <v>1</v>
      </c>
      <c r="D106" s="44">
        <v>37</v>
      </c>
      <c r="E106" s="44">
        <v>35</v>
      </c>
      <c r="F106" s="69">
        <f>SUM(D106+E106)</f>
        <v>72</v>
      </c>
      <c r="G106" s="58">
        <f>(F106-C106)</f>
        <v>71</v>
      </c>
      <c r="H106" s="44">
        <v>36</v>
      </c>
      <c r="I106" s="45">
        <v>38</v>
      </c>
      <c r="J106" s="45">
        <f>SUM(H106:I106)</f>
        <v>74</v>
      </c>
      <c r="K106" s="58" t="s">
        <v>13</v>
      </c>
      <c r="L106" s="63">
        <f>(F106+J106)</f>
        <v>146</v>
      </c>
      <c r="M106" s="125">
        <f>(L106-144)</f>
        <v>2</v>
      </c>
      <c r="O106" s="57">
        <v>37088</v>
      </c>
      <c r="Q106" s="43">
        <f t="shared" ref="Q106:Q116" si="3" xml:space="preserve"> DATEDIF(O106,$Q$7,"y")</f>
        <v>17</v>
      </c>
    </row>
    <row r="107" spans="1:17" ht="19.5">
      <c r="A107" s="61" t="s">
        <v>29</v>
      </c>
      <c r="B107" s="55" t="s">
        <v>23</v>
      </c>
      <c r="C107" s="56">
        <v>0</v>
      </c>
      <c r="D107" s="44">
        <v>37</v>
      </c>
      <c r="E107" s="44">
        <v>38</v>
      </c>
      <c r="F107" s="69">
        <f>SUM(D107+E107)</f>
        <v>75</v>
      </c>
      <c r="G107" s="58">
        <f>(F107-C107)</f>
        <v>75</v>
      </c>
      <c r="H107" s="44">
        <v>39</v>
      </c>
      <c r="I107" s="45">
        <v>41</v>
      </c>
      <c r="J107" s="45">
        <f>SUM(H107:I107)</f>
        <v>80</v>
      </c>
      <c r="K107" s="58" t="s">
        <v>13</v>
      </c>
      <c r="L107" s="63">
        <f>(F107+J107)</f>
        <v>155</v>
      </c>
      <c r="M107" s="125">
        <f>(L107-144)</f>
        <v>11</v>
      </c>
      <c r="O107" s="57">
        <v>25922</v>
      </c>
      <c r="Q107" s="43">
        <f t="shared" si="3"/>
        <v>48</v>
      </c>
    </row>
    <row r="108" spans="1:17" ht="19.5">
      <c r="A108" s="61" t="s">
        <v>391</v>
      </c>
      <c r="B108" s="55" t="s">
        <v>25</v>
      </c>
      <c r="C108" s="56">
        <v>2</v>
      </c>
      <c r="D108" s="44">
        <v>38</v>
      </c>
      <c r="E108" s="44">
        <v>38</v>
      </c>
      <c r="F108" s="69">
        <f>SUM(D108+E108)</f>
        <v>76</v>
      </c>
      <c r="G108" s="58">
        <f>(F108-C108)</f>
        <v>74</v>
      </c>
      <c r="H108" s="44">
        <v>39</v>
      </c>
      <c r="I108" s="45">
        <v>43</v>
      </c>
      <c r="J108" s="45">
        <f>SUM(H108:I108)</f>
        <v>82</v>
      </c>
      <c r="K108" s="58" t="s">
        <v>13</v>
      </c>
      <c r="L108" s="63">
        <f>(F108+J108)</f>
        <v>158</v>
      </c>
      <c r="M108" s="125">
        <f>(L108-144)</f>
        <v>14</v>
      </c>
      <c r="O108" s="57">
        <v>36413</v>
      </c>
      <c r="Q108" s="43">
        <f t="shared" si="3"/>
        <v>19</v>
      </c>
    </row>
    <row r="109" spans="1:17" ht="19.5">
      <c r="A109" s="61" t="s">
        <v>395</v>
      </c>
      <c r="B109" s="55" t="s">
        <v>23</v>
      </c>
      <c r="C109" s="56">
        <v>6</v>
      </c>
      <c r="D109" s="44">
        <v>40</v>
      </c>
      <c r="E109" s="44">
        <v>41</v>
      </c>
      <c r="F109" s="69">
        <f>SUM(D109+E109)</f>
        <v>81</v>
      </c>
      <c r="G109" s="58">
        <f>(F109-C109)</f>
        <v>75</v>
      </c>
      <c r="H109" s="44">
        <v>44</v>
      </c>
      <c r="I109" s="45">
        <v>41</v>
      </c>
      <c r="J109" s="45">
        <f>SUM(H109:I109)</f>
        <v>85</v>
      </c>
      <c r="K109" s="58" t="s">
        <v>13</v>
      </c>
      <c r="L109" s="63">
        <f>(F109+J109)</f>
        <v>166</v>
      </c>
      <c r="M109" s="125">
        <f>(L109-144)</f>
        <v>22</v>
      </c>
      <c r="O109" s="57">
        <v>25055</v>
      </c>
      <c r="Q109" s="43">
        <f t="shared" si="3"/>
        <v>50</v>
      </c>
    </row>
    <row r="110" spans="1:17" ht="19.5">
      <c r="A110" s="61" t="s">
        <v>387</v>
      </c>
      <c r="B110" s="55" t="s">
        <v>25</v>
      </c>
      <c r="C110" s="56">
        <v>5</v>
      </c>
      <c r="D110" s="44">
        <v>38</v>
      </c>
      <c r="E110" s="44">
        <v>40</v>
      </c>
      <c r="F110" s="69">
        <f>SUM(D110+E110)</f>
        <v>78</v>
      </c>
      <c r="G110" s="58">
        <f>(F110-C110)</f>
        <v>73</v>
      </c>
      <c r="H110" s="44">
        <v>43</v>
      </c>
      <c r="I110" s="45">
        <v>45</v>
      </c>
      <c r="J110" s="45">
        <f>SUM(H110:I110)</f>
        <v>88</v>
      </c>
      <c r="K110" s="58" t="s">
        <v>13</v>
      </c>
      <c r="L110" s="63">
        <f>(F110+J110)</f>
        <v>166</v>
      </c>
      <c r="M110" s="125">
        <f>(L110-144)</f>
        <v>22</v>
      </c>
      <c r="O110" s="57">
        <v>37984</v>
      </c>
      <c r="Q110" s="43">
        <f t="shared" si="3"/>
        <v>15</v>
      </c>
    </row>
    <row r="111" spans="1:17" ht="19.5">
      <c r="A111" s="61" t="s">
        <v>386</v>
      </c>
      <c r="B111" s="55" t="s">
        <v>23</v>
      </c>
      <c r="C111" s="56">
        <v>8</v>
      </c>
      <c r="D111" s="44">
        <v>43</v>
      </c>
      <c r="E111" s="44">
        <v>42</v>
      </c>
      <c r="F111" s="69">
        <f>SUM(D111+E111)</f>
        <v>85</v>
      </c>
      <c r="G111" s="58">
        <f>(F111-C111)</f>
        <v>77</v>
      </c>
      <c r="H111" s="44">
        <v>45</v>
      </c>
      <c r="I111" s="45">
        <v>41</v>
      </c>
      <c r="J111" s="45">
        <f>SUM(H111:I111)</f>
        <v>86</v>
      </c>
      <c r="K111" s="58" t="s">
        <v>13</v>
      </c>
      <c r="L111" s="63">
        <f>(F111+J111)</f>
        <v>171</v>
      </c>
      <c r="M111" s="125">
        <f>(L111-144)</f>
        <v>27</v>
      </c>
      <c r="O111" s="57">
        <v>38873</v>
      </c>
      <c r="Q111" s="43">
        <f t="shared" si="3"/>
        <v>12</v>
      </c>
    </row>
    <row r="112" spans="1:17" ht="19.5">
      <c r="A112" s="61" t="s">
        <v>389</v>
      </c>
      <c r="B112" s="55" t="s">
        <v>25</v>
      </c>
      <c r="C112" s="56">
        <v>8</v>
      </c>
      <c r="D112" s="44">
        <v>46</v>
      </c>
      <c r="E112" s="44">
        <v>43</v>
      </c>
      <c r="F112" s="69">
        <f>SUM(D112+E112)</f>
        <v>89</v>
      </c>
      <c r="G112" s="58">
        <f>(F112-C112)</f>
        <v>81</v>
      </c>
      <c r="H112" s="44">
        <v>43</v>
      </c>
      <c r="I112" s="45">
        <v>43</v>
      </c>
      <c r="J112" s="45">
        <f>SUM(H112:I112)</f>
        <v>86</v>
      </c>
      <c r="K112" s="58" t="s">
        <v>13</v>
      </c>
      <c r="L112" s="63">
        <f>(F112+J112)</f>
        <v>175</v>
      </c>
      <c r="M112" s="125">
        <f>(L112-144)</f>
        <v>31</v>
      </c>
      <c r="O112" s="57">
        <v>36809</v>
      </c>
      <c r="Q112" s="43">
        <f t="shared" si="3"/>
        <v>18</v>
      </c>
    </row>
    <row r="113" spans="1:17" ht="19.5">
      <c r="A113" s="61" t="s">
        <v>396</v>
      </c>
      <c r="B113" s="55" t="s">
        <v>27</v>
      </c>
      <c r="C113" s="56">
        <v>14</v>
      </c>
      <c r="D113" s="44">
        <v>45</v>
      </c>
      <c r="E113" s="44">
        <v>46</v>
      </c>
      <c r="F113" s="69">
        <f>SUM(D113+E113)</f>
        <v>91</v>
      </c>
      <c r="G113" s="58">
        <f>(F113-C113)</f>
        <v>77</v>
      </c>
      <c r="H113" s="44">
        <v>49</v>
      </c>
      <c r="I113" s="45">
        <v>46</v>
      </c>
      <c r="J113" s="45">
        <f>SUM(H113:I113)</f>
        <v>95</v>
      </c>
      <c r="K113" s="58" t="s">
        <v>13</v>
      </c>
      <c r="L113" s="63">
        <f>(F113+J113)</f>
        <v>186</v>
      </c>
      <c r="M113" s="125">
        <f>(L113-144)</f>
        <v>42</v>
      </c>
      <c r="O113" s="57">
        <v>23537</v>
      </c>
      <c r="Q113" s="43">
        <f t="shared" si="3"/>
        <v>54</v>
      </c>
    </row>
    <row r="114" spans="1:17" ht="19.5">
      <c r="A114" s="61" t="s">
        <v>394</v>
      </c>
      <c r="B114" s="55" t="s">
        <v>267</v>
      </c>
      <c r="C114" s="56">
        <v>15</v>
      </c>
      <c r="D114" s="44">
        <v>40</v>
      </c>
      <c r="E114" s="44">
        <v>48</v>
      </c>
      <c r="F114" s="69">
        <f>SUM(D114+E114)</f>
        <v>88</v>
      </c>
      <c r="G114" s="58">
        <f>(F114-C114)</f>
        <v>73</v>
      </c>
      <c r="H114" s="44">
        <v>50</v>
      </c>
      <c r="I114" s="45">
        <v>54</v>
      </c>
      <c r="J114" s="45">
        <f>SUM(H114:I114)</f>
        <v>104</v>
      </c>
      <c r="K114" s="58" t="s">
        <v>13</v>
      </c>
      <c r="L114" s="63">
        <f>(F114+J114)</f>
        <v>192</v>
      </c>
      <c r="M114" s="125">
        <f>(L114-144)</f>
        <v>48</v>
      </c>
      <c r="O114" s="57">
        <v>25038</v>
      </c>
      <c r="Q114" s="43">
        <f t="shared" si="3"/>
        <v>50</v>
      </c>
    </row>
    <row r="115" spans="1:17" ht="19.5">
      <c r="A115" s="61" t="s">
        <v>393</v>
      </c>
      <c r="B115" s="55" t="s">
        <v>24</v>
      </c>
      <c r="C115" s="56">
        <v>21</v>
      </c>
      <c r="D115" s="44">
        <v>51</v>
      </c>
      <c r="E115" s="44">
        <v>46</v>
      </c>
      <c r="F115" s="69">
        <f>SUM(D115+E115)</f>
        <v>97</v>
      </c>
      <c r="G115" s="58">
        <f>(F115-C115)</f>
        <v>76</v>
      </c>
      <c r="H115" s="44">
        <v>48</v>
      </c>
      <c r="I115" s="45">
        <v>48</v>
      </c>
      <c r="J115" s="45">
        <f>SUM(H115:I115)</f>
        <v>96</v>
      </c>
      <c r="K115" s="58" t="s">
        <v>13</v>
      </c>
      <c r="L115" s="63">
        <f>(F115+J115)</f>
        <v>193</v>
      </c>
      <c r="M115" s="125">
        <f>(L115-144)</f>
        <v>49</v>
      </c>
      <c r="O115" s="57">
        <v>26288</v>
      </c>
      <c r="Q115" s="43">
        <f t="shared" si="3"/>
        <v>47</v>
      </c>
    </row>
    <row r="116" spans="1:17" ht="20.25" thickBot="1">
      <c r="A116" s="115" t="s">
        <v>400</v>
      </c>
      <c r="B116" s="116" t="s">
        <v>24</v>
      </c>
      <c r="C116" s="117">
        <v>27</v>
      </c>
      <c r="D116" s="118">
        <v>57</v>
      </c>
      <c r="E116" s="118">
        <v>54</v>
      </c>
      <c r="F116" s="119">
        <f>SUM(D116+E116)</f>
        <v>111</v>
      </c>
      <c r="G116" s="121">
        <f>(F116-C116)</f>
        <v>84</v>
      </c>
      <c r="H116" s="118">
        <v>59</v>
      </c>
      <c r="I116" s="120">
        <v>59</v>
      </c>
      <c r="J116" s="120">
        <f>SUM(H116:I116)</f>
        <v>118</v>
      </c>
      <c r="K116" s="121" t="s">
        <v>13</v>
      </c>
      <c r="L116" s="122">
        <f>(F116+J116)</f>
        <v>229</v>
      </c>
      <c r="M116" s="212">
        <f>(L116-144)</f>
        <v>85</v>
      </c>
      <c r="O116" s="57">
        <v>17520</v>
      </c>
      <c r="Q116" s="43">
        <f t="shared" si="3"/>
        <v>71</v>
      </c>
    </row>
  </sheetData>
  <sortState ref="A13:O102">
    <sortCondition ref="L13:L102"/>
    <sortCondition ref="J13:J102"/>
    <sortCondition ref="F13:F102"/>
  </sortState>
  <mergeCells count="10">
    <mergeCell ref="A104:L104"/>
    <mergeCell ref="A11:L11"/>
    <mergeCell ref="A1:L1"/>
    <mergeCell ref="A2:L2"/>
    <mergeCell ref="A4:L4"/>
    <mergeCell ref="A6:L6"/>
    <mergeCell ref="A8:L8"/>
    <mergeCell ref="A9:L9"/>
    <mergeCell ref="A5:L5"/>
    <mergeCell ref="A10:M10"/>
  </mergeCells>
  <phoneticPr fontId="0" type="noConversion"/>
  <conditionalFormatting sqref="M13">
    <cfRule type="cellIs" dxfId="481" priority="433" operator="lessThan">
      <formula>0</formula>
    </cfRule>
    <cfRule type="cellIs" dxfId="480" priority="434" operator="greaterThan">
      <formula>0</formula>
    </cfRule>
  </conditionalFormatting>
  <conditionalFormatting sqref="M38">
    <cfRule type="cellIs" dxfId="431" priority="383" operator="lessThan">
      <formula>0</formula>
    </cfRule>
    <cfRule type="cellIs" dxfId="430" priority="384" operator="greaterThan">
      <formula>0</formula>
    </cfRule>
  </conditionalFormatting>
  <conditionalFormatting sqref="M39">
    <cfRule type="cellIs" dxfId="429" priority="381" operator="lessThan">
      <formula>0</formula>
    </cfRule>
    <cfRule type="cellIs" dxfId="428" priority="382" operator="greaterThan">
      <formula>0</formula>
    </cfRule>
  </conditionalFormatting>
  <conditionalFormatting sqref="M40">
    <cfRule type="cellIs" dxfId="427" priority="379" operator="lessThan">
      <formula>0</formula>
    </cfRule>
    <cfRule type="cellIs" dxfId="426" priority="380" operator="greaterThan">
      <formula>0</formula>
    </cfRule>
  </conditionalFormatting>
  <conditionalFormatting sqref="M41">
    <cfRule type="cellIs" dxfId="425" priority="377" operator="lessThan">
      <formula>0</formula>
    </cfRule>
    <cfRule type="cellIs" dxfId="424" priority="378" operator="greaterThan">
      <formula>0</formula>
    </cfRule>
  </conditionalFormatting>
  <conditionalFormatting sqref="M42">
    <cfRule type="cellIs" dxfId="423" priority="375" operator="lessThan">
      <formula>0</formula>
    </cfRule>
    <cfRule type="cellIs" dxfId="422" priority="376" operator="greaterThan">
      <formula>0</formula>
    </cfRule>
  </conditionalFormatting>
  <conditionalFormatting sqref="M43">
    <cfRule type="cellIs" dxfId="421" priority="373" operator="lessThan">
      <formula>0</formula>
    </cfRule>
    <cfRule type="cellIs" dxfId="420" priority="374" operator="greaterThan">
      <formula>0</formula>
    </cfRule>
  </conditionalFormatting>
  <conditionalFormatting sqref="M44">
    <cfRule type="cellIs" dxfId="419" priority="371" operator="lessThan">
      <formula>0</formula>
    </cfRule>
    <cfRule type="cellIs" dxfId="418" priority="372" operator="greaterThan">
      <formula>0</formula>
    </cfRule>
  </conditionalFormatting>
  <conditionalFormatting sqref="M45">
    <cfRule type="cellIs" dxfId="417" priority="369" operator="lessThan">
      <formula>0</formula>
    </cfRule>
    <cfRule type="cellIs" dxfId="416" priority="370" operator="greaterThan">
      <formula>0</formula>
    </cfRule>
  </conditionalFormatting>
  <conditionalFormatting sqref="M46">
    <cfRule type="cellIs" dxfId="415" priority="367" operator="lessThan">
      <formula>0</formula>
    </cfRule>
    <cfRule type="cellIs" dxfId="414" priority="368" operator="greaterThan">
      <formula>0</formula>
    </cfRule>
  </conditionalFormatting>
  <conditionalFormatting sqref="M47">
    <cfRule type="cellIs" dxfId="413" priority="365" operator="lessThan">
      <formula>0</formula>
    </cfRule>
    <cfRule type="cellIs" dxfId="412" priority="366" operator="greaterThan">
      <formula>0</formula>
    </cfRule>
  </conditionalFormatting>
  <conditionalFormatting sqref="M48">
    <cfRule type="cellIs" dxfId="411" priority="363" operator="lessThan">
      <formula>0</formula>
    </cfRule>
    <cfRule type="cellIs" dxfId="410" priority="364" operator="greaterThan">
      <formula>0</formula>
    </cfRule>
  </conditionalFormatting>
  <conditionalFormatting sqref="M49">
    <cfRule type="cellIs" dxfId="409" priority="361" operator="lessThan">
      <formula>0</formula>
    </cfRule>
    <cfRule type="cellIs" dxfId="408" priority="362" operator="greaterThan">
      <formula>0</formula>
    </cfRule>
  </conditionalFormatting>
  <conditionalFormatting sqref="M50">
    <cfRule type="cellIs" dxfId="407" priority="359" operator="lessThan">
      <formula>0</formula>
    </cfRule>
    <cfRule type="cellIs" dxfId="406" priority="360" operator="greaterThan">
      <formula>0</formula>
    </cfRule>
  </conditionalFormatting>
  <conditionalFormatting sqref="M51">
    <cfRule type="cellIs" dxfId="405" priority="357" operator="lessThan">
      <formula>0</formula>
    </cfRule>
    <cfRule type="cellIs" dxfId="404" priority="358" operator="greaterThan">
      <formula>0</formula>
    </cfRule>
  </conditionalFormatting>
  <conditionalFormatting sqref="M52">
    <cfRule type="cellIs" dxfId="403" priority="355" operator="lessThan">
      <formula>0</formula>
    </cfRule>
    <cfRule type="cellIs" dxfId="402" priority="356" operator="greaterThan">
      <formula>0</formula>
    </cfRule>
  </conditionalFormatting>
  <conditionalFormatting sqref="M53">
    <cfRule type="cellIs" dxfId="401" priority="353" operator="lessThan">
      <formula>0</formula>
    </cfRule>
    <cfRule type="cellIs" dxfId="400" priority="354" operator="greaterThan">
      <formula>0</formula>
    </cfRule>
  </conditionalFormatting>
  <conditionalFormatting sqref="M54">
    <cfRule type="cellIs" dxfId="399" priority="351" operator="lessThan">
      <formula>0</formula>
    </cfRule>
    <cfRule type="cellIs" dxfId="398" priority="352" operator="greaterThan">
      <formula>0</formula>
    </cfRule>
  </conditionalFormatting>
  <conditionalFormatting sqref="M55">
    <cfRule type="cellIs" dxfId="397" priority="349" operator="lessThan">
      <formula>0</formula>
    </cfRule>
    <cfRule type="cellIs" dxfId="396" priority="350" operator="greaterThan">
      <formula>0</formula>
    </cfRule>
  </conditionalFormatting>
  <conditionalFormatting sqref="M56">
    <cfRule type="cellIs" dxfId="395" priority="347" operator="lessThan">
      <formula>0</formula>
    </cfRule>
    <cfRule type="cellIs" dxfId="394" priority="348" operator="greaterThan">
      <formula>0</formula>
    </cfRule>
  </conditionalFormatting>
  <conditionalFormatting sqref="M57">
    <cfRule type="cellIs" dxfId="393" priority="345" operator="lessThan">
      <formula>0</formula>
    </cfRule>
    <cfRule type="cellIs" dxfId="392" priority="346" operator="greaterThan">
      <formula>0</formula>
    </cfRule>
  </conditionalFormatting>
  <conditionalFormatting sqref="M58">
    <cfRule type="cellIs" dxfId="391" priority="343" operator="lessThan">
      <formula>0</formula>
    </cfRule>
    <cfRule type="cellIs" dxfId="390" priority="344" operator="greaterThan">
      <formula>0</formula>
    </cfRule>
  </conditionalFormatting>
  <conditionalFormatting sqref="M59">
    <cfRule type="cellIs" dxfId="389" priority="341" operator="lessThan">
      <formula>0</formula>
    </cfRule>
    <cfRule type="cellIs" dxfId="388" priority="342" operator="greaterThan">
      <formula>0</formula>
    </cfRule>
  </conditionalFormatting>
  <conditionalFormatting sqref="M60">
    <cfRule type="cellIs" dxfId="387" priority="339" operator="lessThan">
      <formula>0</formula>
    </cfRule>
    <cfRule type="cellIs" dxfId="386" priority="340" operator="greaterThan">
      <formula>0</formula>
    </cfRule>
  </conditionalFormatting>
  <conditionalFormatting sqref="M61">
    <cfRule type="cellIs" dxfId="385" priority="337" operator="lessThan">
      <formula>0</formula>
    </cfRule>
    <cfRule type="cellIs" dxfId="384" priority="338" operator="greaterThan">
      <formula>0</formula>
    </cfRule>
  </conditionalFormatting>
  <conditionalFormatting sqref="M62">
    <cfRule type="cellIs" dxfId="383" priority="335" operator="lessThan">
      <formula>0</formula>
    </cfRule>
    <cfRule type="cellIs" dxfId="382" priority="336" operator="greaterThan">
      <formula>0</formula>
    </cfRule>
  </conditionalFormatting>
  <conditionalFormatting sqref="M63">
    <cfRule type="cellIs" dxfId="381" priority="333" operator="lessThan">
      <formula>0</formula>
    </cfRule>
    <cfRule type="cellIs" dxfId="380" priority="334" operator="greaterThan">
      <formula>0</formula>
    </cfRule>
  </conditionalFormatting>
  <conditionalFormatting sqref="M64">
    <cfRule type="cellIs" dxfId="379" priority="331" operator="lessThan">
      <formula>0</formula>
    </cfRule>
    <cfRule type="cellIs" dxfId="378" priority="332" operator="greaterThan">
      <formula>0</formula>
    </cfRule>
  </conditionalFormatting>
  <conditionalFormatting sqref="M65">
    <cfRule type="cellIs" dxfId="377" priority="329" operator="lessThan">
      <formula>0</formula>
    </cfRule>
    <cfRule type="cellIs" dxfId="376" priority="330" operator="greaterThan">
      <formula>0</formula>
    </cfRule>
  </conditionalFormatting>
  <conditionalFormatting sqref="M66">
    <cfRule type="cellIs" dxfId="375" priority="327" operator="lessThan">
      <formula>0</formula>
    </cfRule>
    <cfRule type="cellIs" dxfId="374" priority="328" operator="greaterThan">
      <formula>0</formula>
    </cfRule>
  </conditionalFormatting>
  <conditionalFormatting sqref="M67">
    <cfRule type="cellIs" dxfId="373" priority="325" operator="lessThan">
      <formula>0</formula>
    </cfRule>
    <cfRule type="cellIs" dxfId="372" priority="326" operator="greaterThan">
      <formula>0</formula>
    </cfRule>
  </conditionalFormatting>
  <conditionalFormatting sqref="M68">
    <cfRule type="cellIs" dxfId="371" priority="323" operator="lessThan">
      <formula>0</formula>
    </cfRule>
    <cfRule type="cellIs" dxfId="370" priority="324" operator="greaterThan">
      <formula>0</formula>
    </cfRule>
  </conditionalFormatting>
  <conditionalFormatting sqref="M69">
    <cfRule type="cellIs" dxfId="369" priority="321" operator="lessThan">
      <formula>0</formula>
    </cfRule>
    <cfRule type="cellIs" dxfId="368" priority="322" operator="greaterThan">
      <formula>0</formula>
    </cfRule>
  </conditionalFormatting>
  <conditionalFormatting sqref="M70">
    <cfRule type="cellIs" dxfId="367" priority="319" operator="lessThan">
      <formula>0</formula>
    </cfRule>
    <cfRule type="cellIs" dxfId="366" priority="320" operator="greaterThan">
      <formula>0</formula>
    </cfRule>
  </conditionalFormatting>
  <conditionalFormatting sqref="M71">
    <cfRule type="cellIs" dxfId="365" priority="317" operator="lessThan">
      <formula>0</formula>
    </cfRule>
    <cfRule type="cellIs" dxfId="364" priority="318" operator="greaterThan">
      <formula>0</formula>
    </cfRule>
  </conditionalFormatting>
  <conditionalFormatting sqref="M72">
    <cfRule type="cellIs" dxfId="363" priority="315" operator="lessThan">
      <formula>0</formula>
    </cfRule>
    <cfRule type="cellIs" dxfId="362" priority="316" operator="greaterThan">
      <formula>0</formula>
    </cfRule>
  </conditionalFormatting>
  <conditionalFormatting sqref="M73">
    <cfRule type="cellIs" dxfId="361" priority="313" operator="lessThan">
      <formula>0</formula>
    </cfRule>
    <cfRule type="cellIs" dxfId="360" priority="314" operator="greaterThan">
      <formula>0</formula>
    </cfRule>
  </conditionalFormatting>
  <conditionalFormatting sqref="M74">
    <cfRule type="cellIs" dxfId="359" priority="311" operator="lessThan">
      <formula>0</formula>
    </cfRule>
    <cfRule type="cellIs" dxfId="358" priority="312" operator="greaterThan">
      <formula>0</formula>
    </cfRule>
  </conditionalFormatting>
  <conditionalFormatting sqref="M75">
    <cfRule type="cellIs" dxfId="357" priority="309" operator="lessThan">
      <formula>0</formula>
    </cfRule>
    <cfRule type="cellIs" dxfId="356" priority="310" operator="greaterThan">
      <formula>0</formula>
    </cfRule>
  </conditionalFormatting>
  <conditionalFormatting sqref="M76">
    <cfRule type="cellIs" dxfId="355" priority="307" operator="lessThan">
      <formula>0</formula>
    </cfRule>
    <cfRule type="cellIs" dxfId="354" priority="308" operator="greaterThan">
      <formula>0</formula>
    </cfRule>
  </conditionalFormatting>
  <conditionalFormatting sqref="M77">
    <cfRule type="cellIs" dxfId="353" priority="305" operator="lessThan">
      <formula>0</formula>
    </cfRule>
    <cfRule type="cellIs" dxfId="352" priority="306" operator="greaterThan">
      <formula>0</formula>
    </cfRule>
  </conditionalFormatting>
  <conditionalFormatting sqref="M78">
    <cfRule type="cellIs" dxfId="351" priority="303" operator="lessThan">
      <formula>0</formula>
    </cfRule>
    <cfRule type="cellIs" dxfId="350" priority="304" operator="greaterThan">
      <formula>0</formula>
    </cfRule>
  </conditionalFormatting>
  <conditionalFormatting sqref="M79">
    <cfRule type="cellIs" dxfId="349" priority="301" operator="lessThan">
      <formula>0</formula>
    </cfRule>
    <cfRule type="cellIs" dxfId="348" priority="302" operator="greaterThan">
      <formula>0</formula>
    </cfRule>
  </conditionalFormatting>
  <conditionalFormatting sqref="M80">
    <cfRule type="cellIs" dxfId="347" priority="299" operator="lessThan">
      <formula>0</formula>
    </cfRule>
    <cfRule type="cellIs" dxfId="346" priority="300" operator="greaterThan">
      <formula>0</formula>
    </cfRule>
  </conditionalFormatting>
  <conditionalFormatting sqref="M81">
    <cfRule type="cellIs" dxfId="345" priority="297" operator="lessThan">
      <formula>0</formula>
    </cfRule>
    <cfRule type="cellIs" dxfId="344" priority="298" operator="greaterThan">
      <formula>0</formula>
    </cfRule>
  </conditionalFormatting>
  <conditionalFormatting sqref="M82">
    <cfRule type="cellIs" dxfId="343" priority="295" operator="lessThan">
      <formula>0</formula>
    </cfRule>
    <cfRule type="cellIs" dxfId="342" priority="296" operator="greaterThan">
      <formula>0</formula>
    </cfRule>
  </conditionalFormatting>
  <conditionalFormatting sqref="M83">
    <cfRule type="cellIs" dxfId="341" priority="293" operator="lessThan">
      <formula>0</formula>
    </cfRule>
    <cfRule type="cellIs" dxfId="340" priority="294" operator="greaterThan">
      <formula>0</formula>
    </cfRule>
  </conditionalFormatting>
  <conditionalFormatting sqref="M84">
    <cfRule type="cellIs" dxfId="339" priority="291" operator="lessThan">
      <formula>0</formula>
    </cfRule>
    <cfRule type="cellIs" dxfId="338" priority="292" operator="greaterThan">
      <formula>0</formula>
    </cfRule>
  </conditionalFormatting>
  <conditionalFormatting sqref="M85">
    <cfRule type="cellIs" dxfId="337" priority="289" operator="lessThan">
      <formula>0</formula>
    </cfRule>
    <cfRule type="cellIs" dxfId="336" priority="290" operator="greaterThan">
      <formula>0</formula>
    </cfRule>
  </conditionalFormatting>
  <conditionalFormatting sqref="M86">
    <cfRule type="cellIs" dxfId="335" priority="287" operator="lessThan">
      <formula>0</formula>
    </cfRule>
    <cfRule type="cellIs" dxfId="334" priority="288" operator="greaterThan">
      <formula>0</formula>
    </cfRule>
  </conditionalFormatting>
  <conditionalFormatting sqref="M87">
    <cfRule type="cellIs" dxfId="333" priority="285" operator="lessThan">
      <formula>0</formula>
    </cfRule>
    <cfRule type="cellIs" dxfId="332" priority="286" operator="greaterThan">
      <formula>0</formula>
    </cfRule>
  </conditionalFormatting>
  <conditionalFormatting sqref="M88">
    <cfRule type="cellIs" dxfId="331" priority="283" operator="lessThan">
      <formula>0</formula>
    </cfRule>
    <cfRule type="cellIs" dxfId="330" priority="284" operator="greaterThan">
      <formula>0</formula>
    </cfRule>
  </conditionalFormatting>
  <conditionalFormatting sqref="M89">
    <cfRule type="cellIs" dxfId="329" priority="281" operator="lessThan">
      <formula>0</formula>
    </cfRule>
    <cfRule type="cellIs" dxfId="328" priority="282" operator="greaterThan">
      <formula>0</formula>
    </cfRule>
  </conditionalFormatting>
  <conditionalFormatting sqref="M90">
    <cfRule type="cellIs" dxfId="327" priority="279" operator="lessThan">
      <formula>0</formula>
    </cfRule>
    <cfRule type="cellIs" dxfId="326" priority="280" operator="greaterThan">
      <formula>0</formula>
    </cfRule>
  </conditionalFormatting>
  <conditionalFormatting sqref="M91">
    <cfRule type="cellIs" dxfId="325" priority="277" operator="lessThan">
      <formula>0</formula>
    </cfRule>
    <cfRule type="cellIs" dxfId="324" priority="278" operator="greaterThan">
      <formula>0</formula>
    </cfRule>
  </conditionalFormatting>
  <conditionalFormatting sqref="M92">
    <cfRule type="cellIs" dxfId="323" priority="275" operator="lessThan">
      <formula>0</formula>
    </cfRule>
    <cfRule type="cellIs" dxfId="322" priority="276" operator="greaterThan">
      <formula>0</formula>
    </cfRule>
  </conditionalFormatting>
  <conditionalFormatting sqref="M93">
    <cfRule type="cellIs" dxfId="321" priority="273" operator="lessThan">
      <formula>0</formula>
    </cfRule>
    <cfRule type="cellIs" dxfId="320" priority="274" operator="greaterThan">
      <formula>0</formula>
    </cfRule>
  </conditionalFormatting>
  <conditionalFormatting sqref="M94">
    <cfRule type="cellIs" dxfId="319" priority="271" operator="lessThan">
      <formula>0</formula>
    </cfRule>
    <cfRule type="cellIs" dxfId="318" priority="272" operator="greaterThan">
      <formula>0</formula>
    </cfRule>
  </conditionalFormatting>
  <conditionalFormatting sqref="M95">
    <cfRule type="cellIs" dxfId="317" priority="269" operator="lessThan">
      <formula>0</formula>
    </cfRule>
    <cfRule type="cellIs" dxfId="316" priority="270" operator="greaterThan">
      <formula>0</formula>
    </cfRule>
  </conditionalFormatting>
  <conditionalFormatting sqref="M96">
    <cfRule type="cellIs" dxfId="315" priority="267" operator="lessThan">
      <formula>0</formula>
    </cfRule>
    <cfRule type="cellIs" dxfId="314" priority="268" operator="greaterThan">
      <formula>0</formula>
    </cfRule>
  </conditionalFormatting>
  <conditionalFormatting sqref="M97">
    <cfRule type="cellIs" dxfId="313" priority="265" operator="lessThan">
      <formula>0</formula>
    </cfRule>
    <cfRule type="cellIs" dxfId="312" priority="266" operator="greaterThan">
      <formula>0</formula>
    </cfRule>
  </conditionalFormatting>
  <conditionalFormatting sqref="M98">
    <cfRule type="cellIs" dxfId="311" priority="263" operator="lessThan">
      <formula>0</formula>
    </cfRule>
    <cfRule type="cellIs" dxfId="310" priority="264" operator="greaterThan">
      <formula>0</formula>
    </cfRule>
  </conditionalFormatting>
  <conditionalFormatting sqref="M99">
    <cfRule type="cellIs" dxfId="309" priority="261" operator="lessThan">
      <formula>0</formula>
    </cfRule>
    <cfRule type="cellIs" dxfId="308" priority="262" operator="greaterThan">
      <formula>0</formula>
    </cfRule>
  </conditionalFormatting>
  <conditionalFormatting sqref="M100">
    <cfRule type="cellIs" dxfId="307" priority="259" operator="lessThan">
      <formula>0</formula>
    </cfRule>
    <cfRule type="cellIs" dxfId="306" priority="260" operator="greaterThan">
      <formula>0</formula>
    </cfRule>
  </conditionalFormatting>
  <conditionalFormatting sqref="M101">
    <cfRule type="cellIs" dxfId="305" priority="257" operator="lessThan">
      <formula>0</formula>
    </cfRule>
    <cfRule type="cellIs" dxfId="304" priority="258" operator="greaterThan">
      <formula>0</formula>
    </cfRule>
  </conditionalFormatting>
  <conditionalFormatting sqref="M102">
    <cfRule type="cellIs" dxfId="303" priority="255" operator="lessThan">
      <formula>0</formula>
    </cfRule>
    <cfRule type="cellIs" dxfId="302" priority="256" operator="greaterThan">
      <formula>0</formula>
    </cfRule>
  </conditionalFormatting>
  <conditionalFormatting sqref="M107">
    <cfRule type="cellIs" dxfId="137" priority="67" operator="lessThan">
      <formula>0</formula>
    </cfRule>
    <cfRule type="cellIs" dxfId="136" priority="68" operator="greaterThan">
      <formula>0</formula>
    </cfRule>
  </conditionalFormatting>
  <conditionalFormatting sqref="M109">
    <cfRule type="cellIs" dxfId="133" priority="63" operator="lessThan">
      <formula>0</formula>
    </cfRule>
    <cfRule type="cellIs" dxfId="132" priority="64" operator="greaterThan">
      <formula>0</formula>
    </cfRule>
  </conditionalFormatting>
  <conditionalFormatting sqref="M106">
    <cfRule type="cellIs" dxfId="129" priority="69" operator="lessThan">
      <formula>0</formula>
    </cfRule>
    <cfRule type="cellIs" dxfId="128" priority="70" operator="greaterThan">
      <formula>0</formula>
    </cfRule>
  </conditionalFormatting>
  <conditionalFormatting sqref="M108">
    <cfRule type="cellIs" dxfId="127" priority="65" operator="lessThan">
      <formula>0</formula>
    </cfRule>
    <cfRule type="cellIs" dxfId="126" priority="66" operator="greaterThan">
      <formula>0</formula>
    </cfRule>
  </conditionalFormatting>
  <conditionalFormatting sqref="M110">
    <cfRule type="cellIs" dxfId="125" priority="61" operator="lessThan">
      <formula>0</formula>
    </cfRule>
    <cfRule type="cellIs" dxfId="124" priority="62" operator="greaterThan">
      <formula>0</formula>
    </cfRule>
  </conditionalFormatting>
  <conditionalFormatting sqref="M112">
    <cfRule type="cellIs" dxfId="123" priority="57" operator="lessThan">
      <formula>0</formula>
    </cfRule>
    <cfRule type="cellIs" dxfId="122" priority="58" operator="greaterThan">
      <formula>0</formula>
    </cfRule>
  </conditionalFormatting>
  <conditionalFormatting sqref="M114">
    <cfRule type="cellIs" dxfId="121" priority="53" operator="lessThan">
      <formula>0</formula>
    </cfRule>
    <cfRule type="cellIs" dxfId="120" priority="54" operator="greaterThan">
      <formula>0</formula>
    </cfRule>
  </conditionalFormatting>
  <conditionalFormatting sqref="M116">
    <cfRule type="cellIs" dxfId="119" priority="49" operator="lessThan">
      <formula>0</formula>
    </cfRule>
    <cfRule type="cellIs" dxfId="118" priority="50" operator="greaterThan">
      <formula>0</formula>
    </cfRule>
  </conditionalFormatting>
  <conditionalFormatting sqref="M111">
    <cfRule type="cellIs" dxfId="107" priority="59" operator="lessThan">
      <formula>0</formula>
    </cfRule>
    <cfRule type="cellIs" dxfId="106" priority="60" operator="greaterThan">
      <formula>0</formula>
    </cfRule>
  </conditionalFormatting>
  <conditionalFormatting sqref="M113">
    <cfRule type="cellIs" dxfId="103" priority="55" operator="lessThan">
      <formula>0</formula>
    </cfRule>
    <cfRule type="cellIs" dxfId="102" priority="56" operator="greaterThan">
      <formula>0</formula>
    </cfRule>
  </conditionalFormatting>
  <conditionalFormatting sqref="M115">
    <cfRule type="cellIs" dxfId="99" priority="51" operator="lessThan">
      <formula>0</formula>
    </cfRule>
    <cfRule type="cellIs" dxfId="98" priority="52" operator="greaterThan">
      <formula>0</formula>
    </cfRule>
  </conditionalFormatting>
  <conditionalFormatting sqref="M37">
    <cfRule type="cellIs" dxfId="95" priority="47" operator="lessThan">
      <formula>0</formula>
    </cfRule>
    <cfRule type="cellIs" dxfId="94" priority="48" operator="greaterThan">
      <formula>0</formula>
    </cfRule>
  </conditionalFormatting>
  <conditionalFormatting sqref="M36">
    <cfRule type="cellIs" dxfId="91" priority="45" operator="lessThan">
      <formula>0</formula>
    </cfRule>
    <cfRule type="cellIs" dxfId="90" priority="46" operator="greaterThan">
      <formula>0</formula>
    </cfRule>
  </conditionalFormatting>
  <conditionalFormatting sqref="M35">
    <cfRule type="cellIs" dxfId="87" priority="43" operator="lessThan">
      <formula>0</formula>
    </cfRule>
    <cfRule type="cellIs" dxfId="86" priority="44" operator="greaterThan">
      <formula>0</formula>
    </cfRule>
  </conditionalFormatting>
  <conditionalFormatting sqref="M34">
    <cfRule type="cellIs" dxfId="83" priority="41" operator="lessThan">
      <formula>0</formula>
    </cfRule>
    <cfRule type="cellIs" dxfId="82" priority="42" operator="greaterThan">
      <formula>0</formula>
    </cfRule>
  </conditionalFormatting>
  <conditionalFormatting sqref="M33">
    <cfRule type="cellIs" dxfId="79" priority="39" operator="lessThan">
      <formula>0</formula>
    </cfRule>
    <cfRule type="cellIs" dxfId="78" priority="40" operator="greaterThan">
      <formula>0</formula>
    </cfRule>
  </conditionalFormatting>
  <conditionalFormatting sqref="M32">
    <cfRule type="cellIs" dxfId="75" priority="37" operator="lessThan">
      <formula>0</formula>
    </cfRule>
    <cfRule type="cellIs" dxfId="74" priority="38" operator="greaterThan">
      <formula>0</formula>
    </cfRule>
  </conditionalFormatting>
  <conditionalFormatting sqref="M31">
    <cfRule type="cellIs" dxfId="71" priority="35" operator="lessThan">
      <formula>0</formula>
    </cfRule>
    <cfRule type="cellIs" dxfId="70" priority="36" operator="greaterThan">
      <formula>0</formula>
    </cfRule>
  </conditionalFormatting>
  <conditionalFormatting sqref="M30">
    <cfRule type="cellIs" dxfId="67" priority="33" operator="lessThan">
      <formula>0</formula>
    </cfRule>
    <cfRule type="cellIs" dxfId="66" priority="34" operator="greaterThan">
      <formula>0</formula>
    </cfRule>
  </conditionalFormatting>
  <conditionalFormatting sqref="M29">
    <cfRule type="cellIs" dxfId="63" priority="31" operator="lessThan">
      <formula>0</formula>
    </cfRule>
    <cfRule type="cellIs" dxfId="62" priority="32" operator="greaterThan">
      <formula>0</formula>
    </cfRule>
  </conditionalFormatting>
  <conditionalFormatting sqref="M28">
    <cfRule type="cellIs" dxfId="59" priority="29" operator="lessThan">
      <formula>0</formula>
    </cfRule>
    <cfRule type="cellIs" dxfId="58" priority="30" operator="greaterThan">
      <formula>0</formula>
    </cfRule>
  </conditionalFormatting>
  <conditionalFormatting sqref="M27">
    <cfRule type="cellIs" dxfId="55" priority="27" operator="lessThan">
      <formula>0</formula>
    </cfRule>
    <cfRule type="cellIs" dxfId="54" priority="28" operator="greaterThan">
      <formula>0</formula>
    </cfRule>
  </conditionalFormatting>
  <conditionalFormatting sqref="M26">
    <cfRule type="cellIs" dxfId="51" priority="25" operator="lessThan">
      <formula>0</formula>
    </cfRule>
    <cfRule type="cellIs" dxfId="50" priority="26" operator="greaterThan">
      <formula>0</formula>
    </cfRule>
  </conditionalFormatting>
  <conditionalFormatting sqref="M25">
    <cfRule type="cellIs" dxfId="47" priority="23" operator="lessThan">
      <formula>0</formula>
    </cfRule>
    <cfRule type="cellIs" dxfId="46" priority="24" operator="greaterThan">
      <formula>0</formula>
    </cfRule>
  </conditionalFormatting>
  <conditionalFormatting sqref="M24">
    <cfRule type="cellIs" dxfId="43" priority="21" operator="lessThan">
      <formula>0</formula>
    </cfRule>
    <cfRule type="cellIs" dxfId="42" priority="22" operator="greaterThan">
      <formula>0</formula>
    </cfRule>
  </conditionalFormatting>
  <conditionalFormatting sqref="M23">
    <cfRule type="cellIs" dxfId="39" priority="19" operator="lessThan">
      <formula>0</formula>
    </cfRule>
    <cfRule type="cellIs" dxfId="38" priority="20" operator="greaterThan">
      <formula>0</formula>
    </cfRule>
  </conditionalFormatting>
  <conditionalFormatting sqref="M22">
    <cfRule type="cellIs" dxfId="35" priority="17" operator="lessThan">
      <formula>0</formula>
    </cfRule>
    <cfRule type="cellIs" dxfId="34" priority="18" operator="greaterThan">
      <formula>0</formula>
    </cfRule>
  </conditionalFormatting>
  <conditionalFormatting sqref="M21">
    <cfRule type="cellIs" dxfId="31" priority="15" operator="lessThan">
      <formula>0</formula>
    </cfRule>
    <cfRule type="cellIs" dxfId="30" priority="16" operator="greaterThan">
      <formula>0</formula>
    </cfRule>
  </conditionalFormatting>
  <conditionalFormatting sqref="M20">
    <cfRule type="cellIs" dxfId="27" priority="13" operator="lessThan">
      <formula>0</formula>
    </cfRule>
    <cfRule type="cellIs" dxfId="26" priority="14" operator="greaterThan">
      <formula>0</formula>
    </cfRule>
  </conditionalFormatting>
  <conditionalFormatting sqref="M19">
    <cfRule type="cellIs" dxfId="23" priority="11" operator="lessThan">
      <formula>0</formula>
    </cfRule>
    <cfRule type="cellIs" dxfId="22" priority="12" operator="greaterThan">
      <formula>0</formula>
    </cfRule>
  </conditionalFormatting>
  <conditionalFormatting sqref="M18">
    <cfRule type="cellIs" dxfId="19" priority="9" operator="lessThan">
      <formula>0</formula>
    </cfRule>
    <cfRule type="cellIs" dxfId="18" priority="10" operator="greaterThan">
      <formula>0</formula>
    </cfRule>
  </conditionalFormatting>
  <conditionalFormatting sqref="M17">
    <cfRule type="cellIs" dxfId="15" priority="7" operator="lessThan">
      <formula>0</formula>
    </cfRule>
    <cfRule type="cellIs" dxfId="14" priority="8" operator="greaterThan">
      <formula>0</formula>
    </cfRule>
  </conditionalFormatting>
  <conditionalFormatting sqref="M16">
    <cfRule type="cellIs" dxfId="11" priority="5" operator="lessThan">
      <formula>0</formula>
    </cfRule>
    <cfRule type="cellIs" dxfId="10" priority="6" operator="greaterThan">
      <formula>0</formula>
    </cfRule>
  </conditionalFormatting>
  <conditionalFormatting sqref="M15">
    <cfRule type="cellIs" dxfId="7" priority="3" operator="lessThan">
      <formula>0</formula>
    </cfRule>
    <cfRule type="cellIs" dxfId="6" priority="4" operator="greaterThan">
      <formula>0</formula>
    </cfRule>
  </conditionalFormatting>
  <conditionalFormatting sqref="M14">
    <cfRule type="cellIs" dxfId="3" priority="1" operator="lessThan">
      <formula>0</formula>
    </cfRule>
    <cfRule type="cellIs" dxfId="2" priority="2" operator="greaterThan">
      <formula>0</formula>
    </cfRule>
  </conditionalFormatting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workbookViewId="0">
      <selection sqref="A1:E1"/>
    </sheetView>
  </sheetViews>
  <sheetFormatPr baseColWidth="10" defaultRowHeight="15"/>
  <cols>
    <col min="1" max="1" width="6.42578125" style="53" bestFit="1" customWidth="1"/>
    <col min="2" max="5" width="23.28515625" customWidth="1"/>
    <col min="6" max="6" width="4" customWidth="1"/>
    <col min="7" max="7" width="4" bestFit="1" customWidth="1"/>
  </cols>
  <sheetData>
    <row r="1" spans="1:8" ht="26.25">
      <c r="A1" s="172" t="s">
        <v>76</v>
      </c>
      <c r="B1" s="172"/>
      <c r="C1" s="172"/>
      <c r="D1" s="172"/>
      <c r="E1" s="172"/>
    </row>
    <row r="2" spans="1:8" ht="27" thickBot="1">
      <c r="A2" s="173" t="s">
        <v>77</v>
      </c>
      <c r="B2" s="173"/>
      <c r="C2" s="173"/>
      <c r="D2" s="173"/>
      <c r="E2" s="173"/>
    </row>
    <row r="3" spans="1:8" ht="16.5" thickBot="1">
      <c r="A3" s="174" t="s">
        <v>42</v>
      </c>
      <c r="B3" s="175"/>
      <c r="C3" s="175"/>
      <c r="D3" s="175"/>
      <c r="E3" s="176"/>
    </row>
    <row r="4" spans="1:8" ht="15.75">
      <c r="A4" s="177" t="s">
        <v>11</v>
      </c>
      <c r="B4" s="177"/>
      <c r="C4" s="177"/>
      <c r="D4" s="177"/>
      <c r="E4" s="177"/>
    </row>
    <row r="5" spans="1:8" ht="16.5" thickBot="1">
      <c r="A5" s="178" t="s">
        <v>78</v>
      </c>
      <c r="B5" s="178"/>
      <c r="C5" s="178"/>
      <c r="D5" s="178"/>
      <c r="E5" s="178"/>
    </row>
    <row r="6" spans="1:8" ht="12.95" customHeight="1" thickBot="1">
      <c r="A6" s="159" t="s">
        <v>79</v>
      </c>
      <c r="B6" s="170"/>
      <c r="C6" s="170"/>
      <c r="D6" s="170"/>
      <c r="E6" s="171"/>
      <c r="F6" s="51"/>
      <c r="G6" s="52"/>
      <c r="H6" s="52"/>
    </row>
    <row r="7" spans="1:8" ht="12.95" customHeight="1">
      <c r="A7" s="92">
        <v>0.31944444444444448</v>
      </c>
      <c r="B7" s="72" t="s">
        <v>80</v>
      </c>
      <c r="C7" s="73" t="s">
        <v>81</v>
      </c>
      <c r="D7" s="73" t="s">
        <v>82</v>
      </c>
      <c r="E7" s="74" t="s">
        <v>83</v>
      </c>
      <c r="F7" s="51">
        <f t="shared" ref="F7:F70" si="0">COUNTA(B7,C7,D7,E7)</f>
        <v>4</v>
      </c>
      <c r="G7" s="52"/>
    </row>
    <row r="8" spans="1:8" ht="12.95" customHeight="1">
      <c r="A8" s="92">
        <v>0.3263888888888889</v>
      </c>
      <c r="B8" s="72" t="s">
        <v>67</v>
      </c>
      <c r="C8" s="73" t="s">
        <v>84</v>
      </c>
      <c r="D8" s="73" t="s">
        <v>85</v>
      </c>
      <c r="E8" s="74" t="s">
        <v>86</v>
      </c>
      <c r="F8" s="51">
        <f t="shared" si="0"/>
        <v>4</v>
      </c>
      <c r="G8" s="52"/>
    </row>
    <row r="9" spans="1:8" ht="12.95" customHeight="1">
      <c r="A9" s="92">
        <v>0.33333333333333298</v>
      </c>
      <c r="B9" s="72" t="s">
        <v>87</v>
      </c>
      <c r="C9" s="87" t="s">
        <v>88</v>
      </c>
      <c r="D9" s="87" t="s">
        <v>89</v>
      </c>
      <c r="E9" s="74" t="s">
        <v>90</v>
      </c>
      <c r="F9" s="51">
        <v>2</v>
      </c>
      <c r="G9" s="52"/>
    </row>
    <row r="10" spans="1:8" ht="12.95" customHeight="1">
      <c r="A10" s="92">
        <v>0.34027777777777801</v>
      </c>
      <c r="B10" s="72"/>
      <c r="C10" s="73"/>
      <c r="D10" s="73"/>
      <c r="E10" s="74"/>
      <c r="F10" s="51">
        <f t="shared" si="0"/>
        <v>0</v>
      </c>
      <c r="G10" s="52"/>
    </row>
    <row r="11" spans="1:8" ht="12.95" customHeight="1">
      <c r="A11" s="92">
        <v>0.34722222222222199</v>
      </c>
      <c r="B11" s="72" t="s">
        <v>91</v>
      </c>
      <c r="C11" s="73" t="s">
        <v>92</v>
      </c>
      <c r="D11" s="73" t="s">
        <v>93</v>
      </c>
      <c r="E11" s="74" t="s">
        <v>94</v>
      </c>
      <c r="F11" s="51">
        <f t="shared" si="0"/>
        <v>4</v>
      </c>
      <c r="G11" s="52"/>
    </row>
    <row r="12" spans="1:8" ht="12.95" customHeight="1">
      <c r="A12" s="92">
        <v>0.35416666666666702</v>
      </c>
      <c r="B12" s="72" t="s">
        <v>52</v>
      </c>
      <c r="C12" s="73" t="s">
        <v>70</v>
      </c>
      <c r="D12" s="73" t="s">
        <v>44</v>
      </c>
      <c r="E12" s="74" t="s">
        <v>95</v>
      </c>
      <c r="F12" s="51">
        <f t="shared" si="0"/>
        <v>4</v>
      </c>
      <c r="G12" s="52"/>
    </row>
    <row r="13" spans="1:8" ht="12.95" customHeight="1">
      <c r="A13" s="92">
        <v>0.36111111111111099</v>
      </c>
      <c r="B13" s="72" t="s">
        <v>96</v>
      </c>
      <c r="C13" s="73" t="s">
        <v>97</v>
      </c>
      <c r="D13" s="73" t="s">
        <v>98</v>
      </c>
      <c r="E13" s="74" t="s">
        <v>99</v>
      </c>
      <c r="F13" s="51">
        <f t="shared" si="0"/>
        <v>4</v>
      </c>
      <c r="G13" s="52"/>
    </row>
    <row r="14" spans="1:8" ht="12.95" customHeight="1">
      <c r="A14" s="92">
        <v>0.36805555555555503</v>
      </c>
      <c r="B14" s="72" t="s">
        <v>100</v>
      </c>
      <c r="C14" s="73" t="s">
        <v>101</v>
      </c>
      <c r="D14" s="73" t="s">
        <v>102</v>
      </c>
      <c r="E14" s="74"/>
      <c r="F14" s="51">
        <f t="shared" si="0"/>
        <v>3</v>
      </c>
      <c r="G14" s="52"/>
    </row>
    <row r="15" spans="1:8" ht="12.95" customHeight="1" thickBot="1">
      <c r="A15" s="92">
        <v>0.375</v>
      </c>
      <c r="B15" s="72" t="s">
        <v>103</v>
      </c>
      <c r="C15" s="73" t="s">
        <v>104</v>
      </c>
      <c r="D15" s="73" t="s">
        <v>105</v>
      </c>
      <c r="E15" s="74"/>
      <c r="F15" s="51">
        <f t="shared" si="0"/>
        <v>3</v>
      </c>
      <c r="G15" s="52"/>
    </row>
    <row r="16" spans="1:8" ht="12.95" customHeight="1" thickBot="1">
      <c r="A16" s="159" t="s">
        <v>106</v>
      </c>
      <c r="B16" s="170"/>
      <c r="C16" s="170"/>
      <c r="D16" s="170"/>
      <c r="E16" s="171"/>
      <c r="F16" s="51">
        <f t="shared" si="0"/>
        <v>0</v>
      </c>
      <c r="G16" s="52"/>
      <c r="H16" s="52"/>
    </row>
    <row r="17" spans="1:9" ht="12.95" customHeight="1">
      <c r="A17" s="92">
        <v>0.31944444444444448</v>
      </c>
      <c r="B17" s="72" t="s">
        <v>107</v>
      </c>
      <c r="C17" s="73" t="s">
        <v>108</v>
      </c>
      <c r="D17" s="73" t="s">
        <v>109</v>
      </c>
      <c r="E17" s="74" t="s">
        <v>110</v>
      </c>
      <c r="F17" s="51">
        <f t="shared" si="0"/>
        <v>4</v>
      </c>
      <c r="G17" s="52"/>
    </row>
    <row r="18" spans="1:9" ht="12.95" customHeight="1">
      <c r="A18" s="92">
        <v>0.3263888888888889</v>
      </c>
      <c r="B18" s="72" t="s">
        <v>111</v>
      </c>
      <c r="C18" s="73" t="s">
        <v>112</v>
      </c>
      <c r="D18" s="73" t="s">
        <v>113</v>
      </c>
      <c r="E18" s="74" t="s">
        <v>114</v>
      </c>
      <c r="F18" s="51">
        <f t="shared" si="0"/>
        <v>4</v>
      </c>
      <c r="G18" s="52"/>
    </row>
    <row r="19" spans="1:9" ht="12.95" customHeight="1">
      <c r="A19" s="92">
        <v>0.33333333333333298</v>
      </c>
      <c r="B19" s="72" t="s">
        <v>39</v>
      </c>
      <c r="C19" s="73" t="s">
        <v>48</v>
      </c>
      <c r="D19" s="73" t="s">
        <v>22</v>
      </c>
      <c r="E19" s="74" t="s">
        <v>115</v>
      </c>
      <c r="F19" s="51">
        <f t="shared" si="0"/>
        <v>4</v>
      </c>
      <c r="G19" s="52"/>
    </row>
    <row r="20" spans="1:9" ht="12.95" customHeight="1">
      <c r="A20" s="92">
        <v>0.34027777777777801</v>
      </c>
      <c r="B20" s="72" t="s">
        <v>116</v>
      </c>
      <c r="C20" s="73" t="s">
        <v>43</v>
      </c>
      <c r="D20" s="73" t="s">
        <v>117</v>
      </c>
      <c r="E20" s="74"/>
      <c r="F20" s="51">
        <f t="shared" si="0"/>
        <v>3</v>
      </c>
      <c r="G20" s="52"/>
    </row>
    <row r="21" spans="1:9" ht="12.95" customHeight="1">
      <c r="A21" s="92">
        <v>0.34722222222222199</v>
      </c>
      <c r="B21" s="72" t="s">
        <v>118</v>
      </c>
      <c r="C21" s="73" t="s">
        <v>119</v>
      </c>
      <c r="D21" s="73" t="s">
        <v>120</v>
      </c>
      <c r="E21" s="74" t="s">
        <v>121</v>
      </c>
      <c r="F21" s="51">
        <f t="shared" si="0"/>
        <v>4</v>
      </c>
      <c r="G21" s="52"/>
    </row>
    <row r="22" spans="1:9" ht="12.95" customHeight="1">
      <c r="A22" s="92">
        <v>0.35416666666666702</v>
      </c>
      <c r="B22" s="88" t="s">
        <v>122</v>
      </c>
      <c r="C22" s="73" t="s">
        <v>50</v>
      </c>
      <c r="D22" s="73" t="s">
        <v>123</v>
      </c>
      <c r="E22" s="74" t="s">
        <v>124</v>
      </c>
      <c r="F22" s="51">
        <v>3</v>
      </c>
      <c r="G22" s="52"/>
    </row>
    <row r="23" spans="1:9" ht="12.95" customHeight="1">
      <c r="A23" s="92">
        <v>0.36111111111111099</v>
      </c>
      <c r="B23" s="72" t="s">
        <v>125</v>
      </c>
      <c r="C23" s="73" t="s">
        <v>126</v>
      </c>
      <c r="D23" s="73" t="s">
        <v>127</v>
      </c>
      <c r="E23" s="74" t="s">
        <v>128</v>
      </c>
      <c r="F23" s="51">
        <f t="shared" si="0"/>
        <v>4</v>
      </c>
      <c r="G23" s="52"/>
    </row>
    <row r="24" spans="1:9" ht="12.95" customHeight="1">
      <c r="A24" s="92">
        <v>0.36805555555555503</v>
      </c>
      <c r="B24" s="72" t="s">
        <v>129</v>
      </c>
      <c r="C24" s="73" t="s">
        <v>130</v>
      </c>
      <c r="D24" s="73" t="s">
        <v>131</v>
      </c>
      <c r="E24" s="74" t="s">
        <v>132</v>
      </c>
      <c r="F24" s="51">
        <f t="shared" si="0"/>
        <v>4</v>
      </c>
      <c r="G24" s="52"/>
    </row>
    <row r="25" spans="1:9" ht="12.95" customHeight="1" thickBot="1">
      <c r="A25" s="92">
        <v>0.375</v>
      </c>
      <c r="B25" s="72" t="s">
        <v>133</v>
      </c>
      <c r="C25" s="73" t="s">
        <v>46</v>
      </c>
      <c r="D25" s="73" t="s">
        <v>134</v>
      </c>
      <c r="E25" s="74" t="s">
        <v>403</v>
      </c>
      <c r="F25" s="51">
        <f t="shared" si="0"/>
        <v>4</v>
      </c>
      <c r="G25" s="52"/>
    </row>
    <row r="26" spans="1:9" ht="12.95" customHeight="1" thickBot="1">
      <c r="A26" s="159" t="s">
        <v>135</v>
      </c>
      <c r="B26" s="170"/>
      <c r="C26" s="170"/>
      <c r="D26" s="170"/>
      <c r="E26" s="171"/>
      <c r="F26" s="51">
        <f t="shared" si="0"/>
        <v>0</v>
      </c>
      <c r="G26" s="52"/>
      <c r="H26" s="52"/>
    </row>
    <row r="27" spans="1:9" ht="12.95" customHeight="1">
      <c r="A27" s="92">
        <v>0.31944444444444448</v>
      </c>
      <c r="B27" s="72"/>
      <c r="C27" s="73"/>
      <c r="D27" s="73"/>
      <c r="E27" s="74"/>
      <c r="F27" s="51">
        <f t="shared" si="0"/>
        <v>0</v>
      </c>
      <c r="G27" s="52"/>
    </row>
    <row r="28" spans="1:9" ht="12.95" customHeight="1">
      <c r="A28" s="92">
        <v>0.3263888888888889</v>
      </c>
      <c r="B28" s="72"/>
      <c r="C28" s="73"/>
      <c r="D28" s="73"/>
      <c r="E28" s="74"/>
      <c r="F28" s="51">
        <f t="shared" si="0"/>
        <v>0</v>
      </c>
      <c r="G28" s="52"/>
    </row>
    <row r="29" spans="1:9" ht="12.95" customHeight="1">
      <c r="A29" s="92">
        <v>0.33333333333333298</v>
      </c>
      <c r="B29" s="72" t="s">
        <v>136</v>
      </c>
      <c r="C29" s="73" t="s">
        <v>55</v>
      </c>
      <c r="D29" s="73" t="s">
        <v>54</v>
      </c>
      <c r="E29" s="74"/>
      <c r="F29" s="51">
        <f t="shared" si="0"/>
        <v>3</v>
      </c>
      <c r="G29" s="52"/>
    </row>
    <row r="30" spans="1:9" ht="12.95" customHeight="1">
      <c r="A30" s="92">
        <v>0.34027777777777801</v>
      </c>
      <c r="B30" s="72"/>
      <c r="C30" s="73"/>
      <c r="D30" s="73"/>
      <c r="E30" s="74"/>
      <c r="F30" s="51">
        <f t="shared" si="0"/>
        <v>0</v>
      </c>
      <c r="G30" s="52"/>
    </row>
    <row r="31" spans="1:9" ht="12.95" customHeight="1">
      <c r="A31" s="92">
        <v>0.34722222222222199</v>
      </c>
      <c r="B31" s="72"/>
      <c r="C31" s="73"/>
      <c r="D31" s="73"/>
      <c r="E31" s="74"/>
      <c r="F31" s="51">
        <f t="shared" si="0"/>
        <v>0</v>
      </c>
      <c r="G31" s="52"/>
    </row>
    <row r="32" spans="1:9" ht="12.95" customHeight="1">
      <c r="A32" s="92">
        <v>0.35416666666666702</v>
      </c>
      <c r="B32" s="72"/>
      <c r="C32" s="73"/>
      <c r="D32" s="73"/>
      <c r="E32" s="74"/>
      <c r="F32" s="51">
        <f t="shared" si="0"/>
        <v>0</v>
      </c>
      <c r="G32" s="52"/>
      <c r="H32">
        <v>52</v>
      </c>
      <c r="I32">
        <v>59</v>
      </c>
    </row>
    <row r="33" spans="1:9" ht="12.95" customHeight="1">
      <c r="A33" s="92">
        <v>0.36111111111111099</v>
      </c>
      <c r="B33" s="72" t="s">
        <v>29</v>
      </c>
      <c r="C33" s="73" t="s">
        <v>137</v>
      </c>
      <c r="D33" s="73" t="s">
        <v>138</v>
      </c>
      <c r="E33" s="74"/>
      <c r="F33" s="51">
        <f t="shared" si="0"/>
        <v>3</v>
      </c>
      <c r="G33" s="52"/>
    </row>
    <row r="34" spans="1:9" ht="12.95" customHeight="1">
      <c r="A34" s="92">
        <v>0.36805555555555503</v>
      </c>
      <c r="B34" s="72" t="s">
        <v>139</v>
      </c>
      <c r="C34" s="73" t="s">
        <v>140</v>
      </c>
      <c r="D34" s="73" t="s">
        <v>141</v>
      </c>
      <c r="E34" s="74"/>
      <c r="F34" s="51">
        <f t="shared" si="0"/>
        <v>3</v>
      </c>
      <c r="G34" s="52"/>
    </row>
    <row r="35" spans="1:9" ht="12.95" customHeight="1" thickBot="1">
      <c r="A35" s="93">
        <v>0.375</v>
      </c>
      <c r="B35" s="77" t="s">
        <v>142</v>
      </c>
      <c r="C35" s="78" t="s">
        <v>143</v>
      </c>
      <c r="D35" s="78" t="s">
        <v>144</v>
      </c>
      <c r="E35" s="79"/>
      <c r="F35" s="51">
        <f t="shared" si="0"/>
        <v>3</v>
      </c>
      <c r="G35" s="52"/>
    </row>
    <row r="36" spans="1:9" ht="12.95" customHeight="1" thickBot="1">
      <c r="A36" s="80"/>
      <c r="B36" s="81"/>
      <c r="C36" s="81"/>
      <c r="D36" s="81"/>
      <c r="E36" s="81"/>
      <c r="F36" s="51">
        <f t="shared" si="0"/>
        <v>0</v>
      </c>
    </row>
    <row r="37" spans="1:9" ht="12.95" customHeight="1" thickBot="1">
      <c r="A37" s="159" t="s">
        <v>79</v>
      </c>
      <c r="B37" s="170"/>
      <c r="C37" s="170"/>
      <c r="D37" s="170"/>
      <c r="E37" s="171"/>
      <c r="F37" s="51">
        <f t="shared" si="0"/>
        <v>0</v>
      </c>
      <c r="G37" s="52"/>
      <c r="H37" s="52"/>
    </row>
    <row r="38" spans="1:9" ht="12.95" customHeight="1">
      <c r="A38" s="71">
        <v>0.47916666666666669</v>
      </c>
      <c r="B38" s="82" t="s">
        <v>145</v>
      </c>
      <c r="C38" s="83" t="s">
        <v>146</v>
      </c>
      <c r="D38" s="83" t="s">
        <v>147</v>
      </c>
      <c r="E38" s="84" t="s">
        <v>148</v>
      </c>
      <c r="F38" s="51">
        <f t="shared" si="0"/>
        <v>4</v>
      </c>
      <c r="G38" s="52"/>
    </row>
    <row r="39" spans="1:9" ht="12.95" customHeight="1">
      <c r="A39" s="71">
        <v>0.4861111111111111</v>
      </c>
      <c r="B39" s="72" t="s">
        <v>149</v>
      </c>
      <c r="C39" s="73" t="s">
        <v>47</v>
      </c>
      <c r="D39" s="73" t="s">
        <v>150</v>
      </c>
      <c r="E39" s="74" t="s">
        <v>151</v>
      </c>
      <c r="F39" s="51">
        <f t="shared" si="0"/>
        <v>4</v>
      </c>
      <c r="G39" s="52"/>
      <c r="H39">
        <v>49</v>
      </c>
      <c r="I39">
        <v>52</v>
      </c>
    </row>
    <row r="40" spans="1:9" ht="12.95" customHeight="1">
      <c r="A40" s="71">
        <v>0.49305555555555503</v>
      </c>
      <c r="B40" s="72" t="s">
        <v>45</v>
      </c>
      <c r="C40" s="73" t="s">
        <v>152</v>
      </c>
      <c r="D40" s="73" t="s">
        <v>153</v>
      </c>
      <c r="E40" s="74"/>
      <c r="F40" s="51">
        <f t="shared" si="0"/>
        <v>3</v>
      </c>
      <c r="G40" s="52"/>
    </row>
    <row r="41" spans="1:9" ht="12.95" customHeight="1">
      <c r="A41" s="71">
        <v>0.5</v>
      </c>
      <c r="B41" s="72" t="s">
        <v>154</v>
      </c>
      <c r="C41" s="73" t="s">
        <v>155</v>
      </c>
      <c r="D41" s="73" t="s">
        <v>156</v>
      </c>
      <c r="E41" s="74"/>
      <c r="F41" s="51">
        <f t="shared" si="0"/>
        <v>3</v>
      </c>
      <c r="G41" s="52"/>
    </row>
    <row r="42" spans="1:9" ht="12.95" customHeight="1">
      <c r="A42" s="71">
        <v>0.50694444444444398</v>
      </c>
      <c r="B42" s="72" t="s">
        <v>157</v>
      </c>
      <c r="C42" s="73" t="s">
        <v>158</v>
      </c>
      <c r="D42" s="73" t="s">
        <v>62</v>
      </c>
      <c r="E42" s="74" t="s">
        <v>159</v>
      </c>
      <c r="F42" s="51">
        <f t="shared" si="0"/>
        <v>4</v>
      </c>
      <c r="G42" s="52"/>
    </row>
    <row r="43" spans="1:9" ht="12.95" customHeight="1">
      <c r="A43" s="71">
        <v>0.51388888888888895</v>
      </c>
      <c r="B43" s="72" t="s">
        <v>160</v>
      </c>
      <c r="C43" s="73" t="s">
        <v>161</v>
      </c>
      <c r="D43" s="73" t="s">
        <v>53</v>
      </c>
      <c r="E43" s="74" t="s">
        <v>162</v>
      </c>
      <c r="F43" s="51">
        <f t="shared" si="0"/>
        <v>4</v>
      </c>
      <c r="G43" s="52"/>
    </row>
    <row r="44" spans="1:9" ht="12.95" customHeight="1">
      <c r="A44" s="71">
        <v>0.52083333333333304</v>
      </c>
      <c r="B44" s="72" t="s">
        <v>163</v>
      </c>
      <c r="C44" s="73" t="s">
        <v>164</v>
      </c>
      <c r="D44" s="73" t="s">
        <v>165</v>
      </c>
      <c r="E44" s="74" t="s">
        <v>51</v>
      </c>
      <c r="F44" s="51">
        <f t="shared" si="0"/>
        <v>4</v>
      </c>
      <c r="G44" s="52"/>
    </row>
    <row r="45" spans="1:9" ht="12.95" customHeight="1">
      <c r="A45" s="71">
        <v>0.52777777777777801</v>
      </c>
      <c r="B45" s="72" t="s">
        <v>57</v>
      </c>
      <c r="C45" s="73" t="s">
        <v>166</v>
      </c>
      <c r="D45" s="73" t="s">
        <v>167</v>
      </c>
      <c r="E45" s="74" t="s">
        <v>168</v>
      </c>
      <c r="F45" s="51">
        <f t="shared" si="0"/>
        <v>4</v>
      </c>
      <c r="G45" s="52"/>
    </row>
    <row r="46" spans="1:9" ht="12.95" customHeight="1">
      <c r="A46" s="71">
        <v>0.53472222222222199</v>
      </c>
      <c r="B46" s="72" t="s">
        <v>169</v>
      </c>
      <c r="C46" s="73" t="s">
        <v>170</v>
      </c>
      <c r="D46" s="73" t="s">
        <v>171</v>
      </c>
      <c r="E46" s="74" t="s">
        <v>172</v>
      </c>
      <c r="F46" s="51">
        <f t="shared" si="0"/>
        <v>4</v>
      </c>
      <c r="G46" s="52"/>
    </row>
    <row r="47" spans="1:9" ht="12.95" customHeight="1">
      <c r="A47" s="71">
        <v>0.54166666666666696</v>
      </c>
      <c r="B47" s="72" t="s">
        <v>173</v>
      </c>
      <c r="C47" s="73" t="s">
        <v>174</v>
      </c>
      <c r="D47" s="73" t="s">
        <v>175</v>
      </c>
      <c r="E47" s="74" t="s">
        <v>176</v>
      </c>
      <c r="F47" s="51">
        <f t="shared" si="0"/>
        <v>4</v>
      </c>
      <c r="G47" s="52"/>
    </row>
    <row r="48" spans="1:9" ht="12.95" customHeight="1">
      <c r="A48" s="71">
        <v>0.54861111111111105</v>
      </c>
      <c r="B48" s="72" t="s">
        <v>63</v>
      </c>
      <c r="C48" s="73" t="s">
        <v>177</v>
      </c>
      <c r="D48" s="73" t="s">
        <v>178</v>
      </c>
      <c r="E48" s="74"/>
      <c r="F48" s="51">
        <f t="shared" si="0"/>
        <v>3</v>
      </c>
      <c r="G48" s="52"/>
    </row>
    <row r="49" spans="1:8" ht="12.95" customHeight="1" thickBot="1">
      <c r="A49" s="71">
        <v>0.55555555555555503</v>
      </c>
      <c r="B49" s="77" t="s">
        <v>179</v>
      </c>
      <c r="C49" s="78" t="s">
        <v>180</v>
      </c>
      <c r="D49" s="78" t="s">
        <v>181</v>
      </c>
      <c r="E49" s="79" t="s">
        <v>182</v>
      </c>
      <c r="F49" s="51">
        <f t="shared" si="0"/>
        <v>4</v>
      </c>
      <c r="G49" s="52"/>
    </row>
    <row r="50" spans="1:8" ht="12.95" customHeight="1" thickBot="1">
      <c r="A50" s="159" t="s">
        <v>106</v>
      </c>
      <c r="B50" s="160"/>
      <c r="C50" s="160"/>
      <c r="D50" s="160"/>
      <c r="E50" s="161"/>
      <c r="F50" s="51">
        <f t="shared" si="0"/>
        <v>0</v>
      </c>
      <c r="G50" s="52"/>
    </row>
    <row r="51" spans="1:8" ht="12.95" customHeight="1">
      <c r="A51" s="71">
        <v>0.47916666666666669</v>
      </c>
      <c r="B51" s="82" t="s">
        <v>60</v>
      </c>
      <c r="C51" s="83" t="s">
        <v>183</v>
      </c>
      <c r="D51" s="83" t="s">
        <v>184</v>
      </c>
      <c r="E51" s="84" t="s">
        <v>185</v>
      </c>
      <c r="F51" s="51">
        <f t="shared" si="0"/>
        <v>4</v>
      </c>
      <c r="G51" s="52"/>
    </row>
    <row r="52" spans="1:8" ht="12.95" customHeight="1">
      <c r="A52" s="71">
        <v>0.4861111111111111</v>
      </c>
      <c r="B52" s="72" t="s">
        <v>36</v>
      </c>
      <c r="C52" s="73" t="s">
        <v>186</v>
      </c>
      <c r="D52" s="73" t="s">
        <v>49</v>
      </c>
      <c r="E52" s="85"/>
      <c r="F52" s="51">
        <f t="shared" si="0"/>
        <v>3</v>
      </c>
      <c r="G52" s="52"/>
    </row>
    <row r="53" spans="1:8" ht="12.95" customHeight="1">
      <c r="A53" s="71">
        <v>0.49305555555555503</v>
      </c>
      <c r="B53" s="72" t="s">
        <v>187</v>
      </c>
      <c r="C53" s="73" t="s">
        <v>187</v>
      </c>
      <c r="D53" s="73" t="s">
        <v>187</v>
      </c>
      <c r="E53" s="74" t="s">
        <v>187</v>
      </c>
      <c r="F53" s="51"/>
      <c r="G53" s="52"/>
    </row>
    <row r="54" spans="1:8" ht="12.95" customHeight="1">
      <c r="A54" s="71">
        <v>0.5</v>
      </c>
      <c r="B54" s="72" t="s">
        <v>188</v>
      </c>
      <c r="C54" s="73" t="s">
        <v>189</v>
      </c>
      <c r="D54" s="73" t="s">
        <v>190</v>
      </c>
      <c r="E54" s="74" t="s">
        <v>191</v>
      </c>
      <c r="F54" s="51">
        <f t="shared" si="0"/>
        <v>4</v>
      </c>
      <c r="G54" s="52"/>
    </row>
    <row r="55" spans="1:8" ht="12.95" customHeight="1">
      <c r="A55" s="71">
        <v>0.50694444444444398</v>
      </c>
      <c r="B55" s="72" t="s">
        <v>65</v>
      </c>
      <c r="C55" s="73" t="s">
        <v>192</v>
      </c>
      <c r="D55" s="73" t="s">
        <v>193</v>
      </c>
      <c r="E55" s="74" t="s">
        <v>194</v>
      </c>
      <c r="F55" s="51">
        <f t="shared" si="0"/>
        <v>4</v>
      </c>
      <c r="G55" s="52"/>
    </row>
    <row r="56" spans="1:8" ht="12.95" customHeight="1">
      <c r="A56" s="71">
        <v>0.51388888888888895</v>
      </c>
      <c r="B56" s="72" t="s">
        <v>195</v>
      </c>
      <c r="C56" s="73" t="s">
        <v>196</v>
      </c>
      <c r="D56" s="73" t="s">
        <v>197</v>
      </c>
      <c r="E56" s="74" t="s">
        <v>198</v>
      </c>
      <c r="F56" s="51">
        <f t="shared" si="0"/>
        <v>4</v>
      </c>
      <c r="G56" s="52"/>
    </row>
    <row r="57" spans="1:8" ht="12.95" customHeight="1">
      <c r="A57" s="71">
        <v>0.52083333333333304</v>
      </c>
      <c r="B57" s="72" t="s">
        <v>199</v>
      </c>
      <c r="C57" s="73" t="s">
        <v>200</v>
      </c>
      <c r="D57" s="73" t="s">
        <v>56</v>
      </c>
      <c r="E57" s="74" t="s">
        <v>201</v>
      </c>
      <c r="F57" s="51">
        <f t="shared" si="0"/>
        <v>4</v>
      </c>
      <c r="G57" s="52"/>
    </row>
    <row r="58" spans="1:8" ht="12.95" customHeight="1">
      <c r="A58" s="71">
        <v>0.52777777777777801</v>
      </c>
      <c r="B58" s="72" t="s">
        <v>202</v>
      </c>
      <c r="C58" s="73" t="s">
        <v>203</v>
      </c>
      <c r="D58" s="73" t="s">
        <v>204</v>
      </c>
      <c r="E58" s="74"/>
      <c r="F58" s="51">
        <f t="shared" si="0"/>
        <v>3</v>
      </c>
      <c r="G58" s="52"/>
    </row>
    <row r="59" spans="1:8" ht="12.95" customHeight="1">
      <c r="A59" s="71">
        <v>0.53472222222222199</v>
      </c>
      <c r="B59" s="72" t="s">
        <v>205</v>
      </c>
      <c r="C59" s="73" t="s">
        <v>206</v>
      </c>
      <c r="D59" s="73" t="s">
        <v>58</v>
      </c>
      <c r="E59" s="89" t="s">
        <v>207</v>
      </c>
      <c r="F59" s="51">
        <v>3</v>
      </c>
      <c r="G59" s="52"/>
    </row>
    <row r="60" spans="1:8" ht="12.95" customHeight="1">
      <c r="A60" s="71">
        <v>0.54166666666666696</v>
      </c>
      <c r="B60" s="72" t="s">
        <v>208</v>
      </c>
      <c r="C60" s="73" t="s">
        <v>209</v>
      </c>
      <c r="D60" s="73" t="s">
        <v>210</v>
      </c>
      <c r="E60" s="85"/>
      <c r="F60" s="51">
        <f t="shared" si="0"/>
        <v>3</v>
      </c>
      <c r="G60" s="52"/>
    </row>
    <row r="61" spans="1:8" ht="12.95" customHeight="1">
      <c r="A61" s="71">
        <v>0.54861111111111105</v>
      </c>
      <c r="B61" s="72" t="s">
        <v>211</v>
      </c>
      <c r="C61" s="73" t="s">
        <v>212</v>
      </c>
      <c r="D61" s="73" t="s">
        <v>213</v>
      </c>
      <c r="E61" s="89" t="s">
        <v>214</v>
      </c>
      <c r="F61" s="51">
        <v>3</v>
      </c>
      <c r="G61" s="52"/>
    </row>
    <row r="62" spans="1:8" ht="12.95" customHeight="1" thickBot="1">
      <c r="A62" s="71">
        <v>0.55555555555555503</v>
      </c>
      <c r="B62" s="77" t="s">
        <v>215</v>
      </c>
      <c r="C62" s="78" t="s">
        <v>216</v>
      </c>
      <c r="D62" s="78" t="s">
        <v>217</v>
      </c>
      <c r="E62" s="137" t="s">
        <v>218</v>
      </c>
      <c r="F62" s="51">
        <f t="shared" si="0"/>
        <v>4</v>
      </c>
      <c r="G62" s="52"/>
    </row>
    <row r="63" spans="1:8" ht="12.95" customHeight="1" thickBot="1">
      <c r="A63" s="159" t="s">
        <v>135</v>
      </c>
      <c r="B63" s="162"/>
      <c r="C63" s="162"/>
      <c r="D63" s="162"/>
      <c r="E63" s="163"/>
      <c r="F63" s="51">
        <f t="shared" si="0"/>
        <v>0</v>
      </c>
      <c r="G63" s="52"/>
      <c r="H63" s="52"/>
    </row>
    <row r="64" spans="1:8" ht="12.95" customHeight="1">
      <c r="A64" s="71">
        <v>0.47916666666666669</v>
      </c>
      <c r="B64" s="72" t="s">
        <v>219</v>
      </c>
      <c r="C64" s="73" t="s">
        <v>59</v>
      </c>
      <c r="D64" s="73" t="s">
        <v>220</v>
      </c>
      <c r="E64" s="74"/>
      <c r="F64" s="51">
        <f t="shared" si="0"/>
        <v>3</v>
      </c>
      <c r="G64" s="52"/>
    </row>
    <row r="65" spans="1:7" ht="12.95" customHeight="1">
      <c r="A65" s="71">
        <v>0.4861111111111111</v>
      </c>
      <c r="B65" s="72" t="s">
        <v>221</v>
      </c>
      <c r="C65" s="73" t="s">
        <v>222</v>
      </c>
      <c r="D65" s="73" t="s">
        <v>223</v>
      </c>
      <c r="E65" s="74"/>
      <c r="F65" s="51">
        <f t="shared" si="0"/>
        <v>3</v>
      </c>
      <c r="G65" s="52"/>
    </row>
    <row r="66" spans="1:7" ht="12.95" customHeight="1">
      <c r="A66" s="71">
        <v>0.49305555555555503</v>
      </c>
      <c r="B66" s="72" t="s">
        <v>224</v>
      </c>
      <c r="C66" s="73" t="s">
        <v>225</v>
      </c>
      <c r="D66" s="73" t="s">
        <v>226</v>
      </c>
      <c r="E66" s="74" t="s">
        <v>227</v>
      </c>
      <c r="F66" s="51">
        <v>4</v>
      </c>
      <c r="G66" s="52"/>
    </row>
    <row r="67" spans="1:7" ht="12.95" customHeight="1">
      <c r="A67" s="71">
        <v>0.5</v>
      </c>
      <c r="B67" s="72" t="s">
        <v>228</v>
      </c>
      <c r="C67" s="73" t="s">
        <v>229</v>
      </c>
      <c r="D67" s="73" t="s">
        <v>230</v>
      </c>
      <c r="E67" s="74" t="s">
        <v>231</v>
      </c>
      <c r="F67" s="51">
        <f t="shared" si="0"/>
        <v>4</v>
      </c>
      <c r="G67" s="52"/>
    </row>
    <row r="68" spans="1:7" ht="12.95" customHeight="1">
      <c r="A68" s="71">
        <v>0.50694444444444398</v>
      </c>
      <c r="B68" s="72" t="s">
        <v>232</v>
      </c>
      <c r="C68" s="73" t="s">
        <v>73</v>
      </c>
      <c r="D68" s="73" t="s">
        <v>233</v>
      </c>
      <c r="E68" s="74"/>
      <c r="F68" s="51">
        <f t="shared" si="0"/>
        <v>3</v>
      </c>
      <c r="G68" s="52"/>
    </row>
    <row r="69" spans="1:7" ht="12.95" customHeight="1">
      <c r="A69" s="71">
        <v>0.51388888888888895</v>
      </c>
      <c r="B69" s="72" t="s">
        <v>234</v>
      </c>
      <c r="C69" s="73" t="s">
        <v>235</v>
      </c>
      <c r="D69" s="73" t="s">
        <v>236</v>
      </c>
      <c r="E69" s="74" t="s">
        <v>402</v>
      </c>
      <c r="F69" s="51">
        <f t="shared" si="0"/>
        <v>4</v>
      </c>
      <c r="G69" s="52"/>
    </row>
    <row r="70" spans="1:7" ht="12.95" customHeight="1">
      <c r="A70" s="71">
        <v>0.52083333333333304</v>
      </c>
      <c r="B70" s="72" t="s">
        <v>237</v>
      </c>
      <c r="C70" s="73" t="s">
        <v>238</v>
      </c>
      <c r="D70" s="73" t="s">
        <v>239</v>
      </c>
      <c r="E70" s="74" t="s">
        <v>61</v>
      </c>
      <c r="F70" s="51">
        <f t="shared" si="0"/>
        <v>4</v>
      </c>
      <c r="G70" s="52"/>
    </row>
    <row r="71" spans="1:7" ht="12.95" customHeight="1">
      <c r="A71" s="71">
        <v>0.52777777777777801</v>
      </c>
      <c r="B71" s="72" t="s">
        <v>240</v>
      </c>
      <c r="C71" s="73" t="s">
        <v>241</v>
      </c>
      <c r="D71" s="73" t="s">
        <v>242</v>
      </c>
      <c r="E71" s="89" t="s">
        <v>243</v>
      </c>
      <c r="F71" s="51">
        <f t="shared" ref="F71:F73" si="1">COUNTA(B71,C71,D71,E71)</f>
        <v>4</v>
      </c>
      <c r="G71" s="52"/>
    </row>
    <row r="72" spans="1:7" ht="12.95" customHeight="1">
      <c r="A72" s="71">
        <v>0.53472222222222199</v>
      </c>
      <c r="B72" s="72"/>
      <c r="C72" s="73"/>
      <c r="D72" s="73"/>
      <c r="E72" s="74"/>
      <c r="F72" s="51">
        <f t="shared" si="1"/>
        <v>0</v>
      </c>
      <c r="G72" s="52"/>
    </row>
    <row r="73" spans="1:7" ht="12.95" customHeight="1" thickBot="1">
      <c r="A73" s="76">
        <v>0.54166666666666696</v>
      </c>
      <c r="B73" s="77"/>
      <c r="C73" s="78"/>
      <c r="D73" s="78"/>
      <c r="E73" s="79"/>
      <c r="F73" s="51">
        <f t="shared" si="1"/>
        <v>0</v>
      </c>
      <c r="G73" s="52"/>
    </row>
    <row r="74" spans="1:7" ht="13.5" thickBot="1">
      <c r="A74" s="164" t="s">
        <v>244</v>
      </c>
      <c r="B74" s="165"/>
      <c r="C74" s="165"/>
      <c r="D74" s="165"/>
      <c r="E74" s="166"/>
    </row>
    <row r="75" spans="1:7" ht="13.5" thickBot="1">
      <c r="A75" s="167"/>
      <c r="B75" s="168"/>
      <c r="C75" s="168"/>
      <c r="D75" s="168"/>
      <c r="E75" s="169"/>
      <c r="F75" s="86">
        <f>SUM(F7:F73)</f>
        <v>187</v>
      </c>
    </row>
  </sheetData>
  <mergeCells count="12">
    <mergeCell ref="A50:E50"/>
    <mergeCell ref="A63:E63"/>
    <mergeCell ref="A74:E75"/>
    <mergeCell ref="A6:E6"/>
    <mergeCell ref="A1:E1"/>
    <mergeCell ref="A2:E2"/>
    <mergeCell ref="A3:E3"/>
    <mergeCell ref="A4:E4"/>
    <mergeCell ref="A5:E5"/>
    <mergeCell ref="A16:E16"/>
    <mergeCell ref="A26:E26"/>
    <mergeCell ref="A37:E37"/>
  </mergeCells>
  <printOptions horizontalCentered="1" verticalCentered="1"/>
  <pageMargins left="0" right="0" top="0" bottom="0" header="0" footer="0"/>
  <pageSetup paperSize="9"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75"/>
  <sheetViews>
    <sheetView workbookViewId="0">
      <selection sqref="A1:E1"/>
    </sheetView>
  </sheetViews>
  <sheetFormatPr baseColWidth="10" defaultRowHeight="15"/>
  <cols>
    <col min="1" max="1" width="6.42578125" style="53" bestFit="1" customWidth="1"/>
    <col min="2" max="5" width="23.28515625" customWidth="1"/>
    <col min="6" max="6" width="4" customWidth="1"/>
    <col min="7" max="7" width="4" bestFit="1" customWidth="1"/>
  </cols>
  <sheetData>
    <row r="1" spans="1:8" ht="26.25">
      <c r="A1" s="172" t="s">
        <v>76</v>
      </c>
      <c r="B1" s="172"/>
      <c r="C1" s="172"/>
      <c r="D1" s="172"/>
      <c r="E1" s="172"/>
    </row>
    <row r="2" spans="1:8" ht="27" thickBot="1">
      <c r="A2" s="173" t="s">
        <v>77</v>
      </c>
      <c r="B2" s="173"/>
      <c r="C2" s="173"/>
      <c r="D2" s="173"/>
      <c r="E2" s="173"/>
    </row>
    <row r="3" spans="1:8" ht="16.5" thickBot="1">
      <c r="A3" s="174" t="s">
        <v>42</v>
      </c>
      <c r="B3" s="175"/>
      <c r="C3" s="175"/>
      <c r="D3" s="175"/>
      <c r="E3" s="176"/>
    </row>
    <row r="4" spans="1:8" ht="15.75">
      <c r="A4" s="177" t="s">
        <v>11</v>
      </c>
      <c r="B4" s="177"/>
      <c r="C4" s="177"/>
      <c r="D4" s="177"/>
      <c r="E4" s="177"/>
    </row>
    <row r="5" spans="1:8" ht="16.5" thickBot="1">
      <c r="A5" s="178" t="s">
        <v>418</v>
      </c>
      <c r="B5" s="178"/>
      <c r="C5" s="178"/>
      <c r="D5" s="178"/>
      <c r="E5" s="178"/>
    </row>
    <row r="6" spans="1:8" ht="12.95" customHeight="1" thickBot="1">
      <c r="A6" s="159" t="s">
        <v>106</v>
      </c>
      <c r="B6" s="160"/>
      <c r="C6" s="160"/>
      <c r="D6" s="160"/>
      <c r="E6" s="161"/>
      <c r="F6" s="51"/>
      <c r="G6" s="52"/>
    </row>
    <row r="7" spans="1:8" ht="12.95" customHeight="1">
      <c r="A7" s="133">
        <v>0.31944444444444448</v>
      </c>
      <c r="B7" s="99" t="s">
        <v>80</v>
      </c>
      <c r="C7" s="100" t="s">
        <v>81</v>
      </c>
      <c r="D7" s="100" t="s">
        <v>82</v>
      </c>
      <c r="E7" s="101" t="s">
        <v>83</v>
      </c>
      <c r="F7" s="51">
        <f t="shared" ref="F7:F70" si="0">COUNTA(B7,C7,D7,E7)</f>
        <v>4</v>
      </c>
      <c r="G7" s="52"/>
    </row>
    <row r="8" spans="1:8" ht="12.95" customHeight="1">
      <c r="A8" s="133">
        <v>0.3263888888888889</v>
      </c>
      <c r="B8" s="102" t="s">
        <v>67</v>
      </c>
      <c r="C8" s="103" t="s">
        <v>84</v>
      </c>
      <c r="D8" s="103" t="s">
        <v>85</v>
      </c>
      <c r="E8" s="104" t="s">
        <v>86</v>
      </c>
      <c r="F8" s="51">
        <f t="shared" si="0"/>
        <v>4</v>
      </c>
      <c r="G8" s="52"/>
    </row>
    <row r="9" spans="1:8" ht="12.95" customHeight="1">
      <c r="A9" s="133">
        <v>0.33333333333333298</v>
      </c>
      <c r="B9" s="102" t="s">
        <v>87</v>
      </c>
      <c r="C9" s="103" t="s">
        <v>90</v>
      </c>
      <c r="D9" s="73" t="s">
        <v>156</v>
      </c>
      <c r="E9" s="105"/>
      <c r="F9" s="51">
        <f t="shared" si="0"/>
        <v>3</v>
      </c>
      <c r="G9" s="52"/>
    </row>
    <row r="10" spans="1:8" ht="12.95" customHeight="1">
      <c r="A10" s="133">
        <v>0.34027777777777801</v>
      </c>
      <c r="B10" s="102"/>
      <c r="C10" s="103"/>
      <c r="D10" s="103"/>
      <c r="E10" s="104"/>
      <c r="F10" s="51">
        <f t="shared" si="0"/>
        <v>0</v>
      </c>
      <c r="G10" s="52"/>
    </row>
    <row r="11" spans="1:8" ht="12.95" customHeight="1">
      <c r="A11" s="133">
        <v>0.34722222222222199</v>
      </c>
      <c r="B11" s="102" t="s">
        <v>91</v>
      </c>
      <c r="C11" s="103" t="s">
        <v>92</v>
      </c>
      <c r="D11" s="103" t="s">
        <v>93</v>
      </c>
      <c r="E11" s="104" t="s">
        <v>94</v>
      </c>
      <c r="F11" s="51">
        <f t="shared" si="0"/>
        <v>4</v>
      </c>
      <c r="G11" s="52"/>
    </row>
    <row r="12" spans="1:8" ht="12.95" customHeight="1">
      <c r="A12" s="133">
        <v>0.35416666666666702</v>
      </c>
      <c r="B12" s="102" t="s">
        <v>52</v>
      </c>
      <c r="C12" s="103" t="s">
        <v>70</v>
      </c>
      <c r="D12" s="103" t="s">
        <v>44</v>
      </c>
      <c r="E12" s="104" t="s">
        <v>95</v>
      </c>
      <c r="F12" s="51">
        <f t="shared" si="0"/>
        <v>4</v>
      </c>
      <c r="G12" s="52"/>
    </row>
    <row r="13" spans="1:8" ht="12.95" customHeight="1">
      <c r="A13" s="133">
        <v>0.36111111111111099</v>
      </c>
      <c r="B13" s="102" t="s">
        <v>96</v>
      </c>
      <c r="C13" s="73" t="s">
        <v>57</v>
      </c>
      <c r="D13" s="103" t="s">
        <v>98</v>
      </c>
      <c r="E13" s="104" t="s">
        <v>99</v>
      </c>
      <c r="F13" s="51">
        <f t="shared" si="0"/>
        <v>4</v>
      </c>
      <c r="G13" s="52"/>
    </row>
    <row r="14" spans="1:8" ht="12.95" customHeight="1">
      <c r="A14" s="133">
        <v>0.36805555555555503</v>
      </c>
      <c r="B14" s="102" t="s">
        <v>100</v>
      </c>
      <c r="C14" s="103" t="s">
        <v>101</v>
      </c>
      <c r="D14" s="103" t="s">
        <v>102</v>
      </c>
      <c r="E14" s="85" t="s">
        <v>176</v>
      </c>
      <c r="F14" s="51">
        <f t="shared" si="0"/>
        <v>4</v>
      </c>
      <c r="G14" s="52"/>
    </row>
    <row r="15" spans="1:8" ht="12.95" customHeight="1" thickBot="1">
      <c r="A15" s="133">
        <v>0.375</v>
      </c>
      <c r="B15" s="106" t="s">
        <v>104</v>
      </c>
      <c r="C15" s="107" t="s">
        <v>105</v>
      </c>
      <c r="D15" s="107" t="s">
        <v>103</v>
      </c>
      <c r="E15" s="108"/>
      <c r="F15" s="51">
        <f t="shared" si="0"/>
        <v>3</v>
      </c>
      <c r="G15" s="52"/>
    </row>
    <row r="16" spans="1:8" ht="12.95" customHeight="1" thickBot="1">
      <c r="A16" s="179" t="s">
        <v>79</v>
      </c>
      <c r="B16" s="180"/>
      <c r="C16" s="180"/>
      <c r="D16" s="180"/>
      <c r="E16" s="181"/>
      <c r="F16" s="75">
        <f t="shared" si="0"/>
        <v>0</v>
      </c>
      <c r="G16" s="52"/>
      <c r="H16" s="52"/>
    </row>
    <row r="17" spans="1:8" ht="12.95" customHeight="1">
      <c r="A17" s="133">
        <v>0.31944444444444448</v>
      </c>
      <c r="B17" s="99" t="s">
        <v>107</v>
      </c>
      <c r="C17" s="100" t="s">
        <v>108</v>
      </c>
      <c r="D17" s="100" t="s">
        <v>109</v>
      </c>
      <c r="E17" s="101" t="s">
        <v>110</v>
      </c>
      <c r="F17" s="51">
        <f t="shared" si="0"/>
        <v>4</v>
      </c>
      <c r="G17" s="52"/>
    </row>
    <row r="18" spans="1:8" ht="12.95" customHeight="1">
      <c r="A18" s="133">
        <v>0.3263888888888889</v>
      </c>
      <c r="B18" s="102" t="s">
        <v>111</v>
      </c>
      <c r="C18" s="103" t="s">
        <v>113</v>
      </c>
      <c r="D18" s="103" t="s">
        <v>114</v>
      </c>
      <c r="E18" s="104"/>
      <c r="F18" s="51">
        <f t="shared" si="0"/>
        <v>3</v>
      </c>
      <c r="G18" s="52"/>
    </row>
    <row r="19" spans="1:8" ht="12.95" customHeight="1">
      <c r="A19" s="133">
        <v>0.33333333333333298</v>
      </c>
      <c r="B19" s="102" t="s">
        <v>39</v>
      </c>
      <c r="C19" s="103" t="s">
        <v>115</v>
      </c>
      <c r="D19" s="73" t="s">
        <v>112</v>
      </c>
      <c r="E19" s="105"/>
      <c r="F19" s="51">
        <f t="shared" si="0"/>
        <v>3</v>
      </c>
      <c r="G19" s="52"/>
    </row>
    <row r="20" spans="1:8" ht="12.95" customHeight="1">
      <c r="A20" s="133">
        <v>0.34027777777777801</v>
      </c>
      <c r="B20" s="102" t="s">
        <v>200</v>
      </c>
      <c r="C20" s="103" t="s">
        <v>56</v>
      </c>
      <c r="D20" s="103" t="s">
        <v>201</v>
      </c>
      <c r="E20" s="104"/>
      <c r="F20" s="51">
        <f t="shared" si="0"/>
        <v>3</v>
      </c>
      <c r="G20" s="52"/>
    </row>
    <row r="21" spans="1:8" ht="12.95" customHeight="1">
      <c r="A21" s="133">
        <v>0.34722222222222199</v>
      </c>
      <c r="B21" s="102" t="s">
        <v>118</v>
      </c>
      <c r="C21" s="103" t="s">
        <v>119</v>
      </c>
      <c r="D21" s="103" t="s">
        <v>120</v>
      </c>
      <c r="E21" s="104" t="s">
        <v>121</v>
      </c>
      <c r="F21" s="51">
        <f t="shared" si="0"/>
        <v>4</v>
      </c>
      <c r="G21" s="52"/>
    </row>
    <row r="22" spans="1:8" ht="12.95" customHeight="1">
      <c r="A22" s="133">
        <v>0.35416666666666702</v>
      </c>
      <c r="B22" s="102" t="s">
        <v>50</v>
      </c>
      <c r="C22" s="103" t="s">
        <v>124</v>
      </c>
      <c r="D22" s="103" t="s">
        <v>43</v>
      </c>
      <c r="E22" s="104" t="s">
        <v>117</v>
      </c>
      <c r="F22" s="51">
        <f t="shared" si="0"/>
        <v>4</v>
      </c>
      <c r="G22" s="52"/>
    </row>
    <row r="23" spans="1:8" ht="12.95" customHeight="1">
      <c r="A23" s="133">
        <v>0.36111111111111099</v>
      </c>
      <c r="B23" s="102" t="s">
        <v>127</v>
      </c>
      <c r="C23" s="73" t="s">
        <v>128</v>
      </c>
      <c r="D23" s="103" t="s">
        <v>132</v>
      </c>
      <c r="E23" s="104"/>
      <c r="F23" s="51">
        <f t="shared" si="0"/>
        <v>3</v>
      </c>
      <c r="G23" s="52"/>
    </row>
    <row r="24" spans="1:8" ht="12.95" customHeight="1">
      <c r="A24" s="133">
        <v>0.36805555555555503</v>
      </c>
      <c r="B24" s="102" t="s">
        <v>129</v>
      </c>
      <c r="C24" s="103" t="s">
        <v>130</v>
      </c>
      <c r="D24" s="103" t="s">
        <v>131</v>
      </c>
      <c r="E24" s="85"/>
      <c r="F24" s="51">
        <f t="shared" si="0"/>
        <v>3</v>
      </c>
      <c r="G24" s="52"/>
    </row>
    <row r="25" spans="1:8" ht="12.95" customHeight="1" thickBot="1">
      <c r="A25" s="133">
        <v>0.375</v>
      </c>
      <c r="B25" s="106" t="s">
        <v>133</v>
      </c>
      <c r="C25" s="107" t="s">
        <v>46</v>
      </c>
      <c r="D25" s="107" t="s">
        <v>134</v>
      </c>
      <c r="E25" s="108" t="s">
        <v>403</v>
      </c>
      <c r="F25" s="51">
        <f t="shared" si="0"/>
        <v>4</v>
      </c>
      <c r="G25" s="52"/>
    </row>
    <row r="26" spans="1:8" ht="12.95" customHeight="1" thickBot="1">
      <c r="A26" s="159" t="s">
        <v>135</v>
      </c>
      <c r="B26" s="160"/>
      <c r="C26" s="160"/>
      <c r="D26" s="160"/>
      <c r="E26" s="161"/>
      <c r="F26" s="75">
        <f t="shared" si="0"/>
        <v>0</v>
      </c>
      <c r="G26" s="52"/>
      <c r="H26" s="52"/>
    </row>
    <row r="27" spans="1:8" ht="12.95" customHeight="1">
      <c r="A27" s="133">
        <v>0.31944444444444448</v>
      </c>
      <c r="B27" s="99"/>
      <c r="C27" s="100"/>
      <c r="D27" s="100"/>
      <c r="E27" s="101"/>
      <c r="F27" s="51">
        <f t="shared" si="0"/>
        <v>0</v>
      </c>
      <c r="G27" s="52"/>
    </row>
    <row r="28" spans="1:8" ht="12.95" customHeight="1">
      <c r="A28" s="133">
        <v>0.3263888888888889</v>
      </c>
      <c r="B28" s="102"/>
      <c r="C28" s="103"/>
      <c r="D28" s="103"/>
      <c r="E28" s="104"/>
      <c r="F28" s="51">
        <f t="shared" si="0"/>
        <v>0</v>
      </c>
      <c r="G28" s="52"/>
    </row>
    <row r="29" spans="1:8" ht="12.95" customHeight="1">
      <c r="A29" s="133">
        <v>0.33333333333333298</v>
      </c>
      <c r="B29" s="102" t="s">
        <v>136</v>
      </c>
      <c r="C29" s="103" t="s">
        <v>55</v>
      </c>
      <c r="D29" s="73" t="s">
        <v>54</v>
      </c>
      <c r="E29" s="105" t="s">
        <v>235</v>
      </c>
      <c r="F29" s="51">
        <f t="shared" si="0"/>
        <v>4</v>
      </c>
      <c r="G29" s="52"/>
    </row>
    <row r="30" spans="1:8" ht="12.95" customHeight="1">
      <c r="A30" s="133">
        <v>0.34027777777777801</v>
      </c>
      <c r="B30" s="102"/>
      <c r="C30" s="103"/>
      <c r="D30" s="103"/>
      <c r="E30" s="104"/>
      <c r="F30" s="51">
        <f t="shared" si="0"/>
        <v>0</v>
      </c>
      <c r="G30" s="52"/>
    </row>
    <row r="31" spans="1:8" ht="12.95" customHeight="1">
      <c r="A31" s="133">
        <v>0.34722222222222199</v>
      </c>
      <c r="B31" s="102" t="s">
        <v>232</v>
      </c>
      <c r="C31" s="103" t="s">
        <v>73</v>
      </c>
      <c r="D31" s="103" t="s">
        <v>236</v>
      </c>
      <c r="E31" s="104"/>
      <c r="F31" s="51">
        <f t="shared" si="0"/>
        <v>3</v>
      </c>
      <c r="G31" s="52"/>
    </row>
    <row r="32" spans="1:8" ht="12.95" customHeight="1">
      <c r="A32" s="133">
        <v>0.35416666666666702</v>
      </c>
      <c r="B32" s="102"/>
      <c r="C32" s="103"/>
      <c r="D32" s="103"/>
      <c r="E32" s="104"/>
      <c r="F32" s="51">
        <f t="shared" si="0"/>
        <v>0</v>
      </c>
      <c r="G32" s="52"/>
    </row>
    <row r="33" spans="1:8" ht="12.95" customHeight="1">
      <c r="A33" s="133">
        <v>0.36111111111111099</v>
      </c>
      <c r="B33" s="102" t="s">
        <v>137</v>
      </c>
      <c r="C33" s="73" t="s">
        <v>138</v>
      </c>
      <c r="D33" s="103"/>
      <c r="E33" s="104"/>
      <c r="F33" s="51">
        <f t="shared" si="0"/>
        <v>2</v>
      </c>
      <c r="G33" s="52"/>
    </row>
    <row r="34" spans="1:8" ht="12.95" customHeight="1">
      <c r="A34" s="133">
        <v>0.36805555555555503</v>
      </c>
      <c r="B34" s="102" t="s">
        <v>139</v>
      </c>
      <c r="C34" s="103" t="s">
        <v>140</v>
      </c>
      <c r="D34" s="103" t="s">
        <v>141</v>
      </c>
      <c r="E34" s="85"/>
      <c r="F34" s="51">
        <f t="shared" si="0"/>
        <v>3</v>
      </c>
      <c r="G34" s="52"/>
    </row>
    <row r="35" spans="1:8" ht="12.95" customHeight="1" thickBot="1">
      <c r="A35" s="134">
        <v>0.375</v>
      </c>
      <c r="B35" s="106" t="s">
        <v>142</v>
      </c>
      <c r="C35" s="107" t="s">
        <v>143</v>
      </c>
      <c r="D35" s="107" t="s">
        <v>144</v>
      </c>
      <c r="E35" s="108"/>
      <c r="F35" s="51">
        <f t="shared" si="0"/>
        <v>3</v>
      </c>
      <c r="G35" s="52"/>
    </row>
    <row r="36" spans="1:8" ht="12.95" customHeight="1" thickBot="1">
      <c r="A36" s="80"/>
      <c r="B36" s="81"/>
      <c r="C36" s="81"/>
      <c r="D36" s="81"/>
      <c r="E36" s="81"/>
      <c r="F36" s="75">
        <f t="shared" si="0"/>
        <v>0</v>
      </c>
    </row>
    <row r="37" spans="1:8" ht="12.95" customHeight="1" thickBot="1">
      <c r="A37" s="159" t="s">
        <v>106</v>
      </c>
      <c r="B37" s="160"/>
      <c r="C37" s="160"/>
      <c r="D37" s="160"/>
      <c r="E37" s="161"/>
      <c r="F37" s="75">
        <f t="shared" si="0"/>
        <v>0</v>
      </c>
      <c r="G37" s="52"/>
      <c r="H37" s="52"/>
    </row>
    <row r="38" spans="1:8" ht="12.95" customHeight="1">
      <c r="A38" s="133">
        <v>0.47916666666666669</v>
      </c>
      <c r="B38" s="82" t="s">
        <v>145</v>
      </c>
      <c r="C38" s="83" t="s">
        <v>146</v>
      </c>
      <c r="D38" s="83" t="s">
        <v>147</v>
      </c>
      <c r="E38" s="84" t="s">
        <v>148</v>
      </c>
      <c r="F38" s="51">
        <f t="shared" si="0"/>
        <v>4</v>
      </c>
      <c r="G38" s="52"/>
    </row>
    <row r="39" spans="1:8" ht="12.95" customHeight="1">
      <c r="A39" s="133">
        <v>0.4861111111111111</v>
      </c>
      <c r="B39" s="72" t="s">
        <v>149</v>
      </c>
      <c r="C39" s="73" t="s">
        <v>47</v>
      </c>
      <c r="D39" s="73" t="s">
        <v>150</v>
      </c>
      <c r="E39" s="74" t="s">
        <v>151</v>
      </c>
      <c r="F39" s="51">
        <f t="shared" si="0"/>
        <v>4</v>
      </c>
      <c r="G39" s="52"/>
    </row>
    <row r="40" spans="1:8" ht="12.95" customHeight="1">
      <c r="A40" s="133">
        <v>0.49305555555555503</v>
      </c>
      <c r="B40" s="72" t="s">
        <v>45</v>
      </c>
      <c r="C40" s="73" t="s">
        <v>152</v>
      </c>
      <c r="D40" s="73" t="s">
        <v>153</v>
      </c>
      <c r="E40" s="74"/>
      <c r="F40" s="51">
        <f t="shared" si="0"/>
        <v>3</v>
      </c>
      <c r="G40" s="52"/>
    </row>
    <row r="41" spans="1:8" ht="12.95" customHeight="1">
      <c r="A41" s="133">
        <v>0.5</v>
      </c>
      <c r="B41" s="112"/>
      <c r="C41" s="98"/>
      <c r="D41" s="98"/>
      <c r="E41" s="74"/>
      <c r="F41" s="51">
        <f t="shared" si="0"/>
        <v>0</v>
      </c>
      <c r="G41" s="52"/>
    </row>
    <row r="42" spans="1:8" ht="12.95" customHeight="1">
      <c r="A42" s="133">
        <v>0.50694444444444398</v>
      </c>
      <c r="B42" s="72" t="s">
        <v>157</v>
      </c>
      <c r="C42" s="73" t="s">
        <v>158</v>
      </c>
      <c r="D42" s="73" t="s">
        <v>62</v>
      </c>
      <c r="E42" s="74" t="s">
        <v>159</v>
      </c>
      <c r="F42" s="51">
        <f t="shared" si="0"/>
        <v>4</v>
      </c>
      <c r="G42" s="52"/>
    </row>
    <row r="43" spans="1:8" ht="12.95" customHeight="1">
      <c r="A43" s="133">
        <v>0.51388888888888895</v>
      </c>
      <c r="B43" s="72" t="s">
        <v>160</v>
      </c>
      <c r="C43" s="73" t="s">
        <v>161</v>
      </c>
      <c r="D43" s="73" t="s">
        <v>53</v>
      </c>
      <c r="E43" s="74" t="s">
        <v>162</v>
      </c>
      <c r="F43" s="51">
        <f t="shared" si="0"/>
        <v>4</v>
      </c>
      <c r="G43" s="52"/>
    </row>
    <row r="44" spans="1:8" ht="12.95" customHeight="1">
      <c r="A44" s="133">
        <v>0.52083333333333304</v>
      </c>
      <c r="B44" s="72" t="s">
        <v>163</v>
      </c>
      <c r="C44" s="73" t="s">
        <v>164</v>
      </c>
      <c r="D44" s="73" t="s">
        <v>165</v>
      </c>
      <c r="E44" s="74" t="s">
        <v>51</v>
      </c>
      <c r="F44" s="51">
        <f t="shared" si="0"/>
        <v>4</v>
      </c>
      <c r="G44" s="52"/>
    </row>
    <row r="45" spans="1:8" ht="12.95" customHeight="1">
      <c r="A45" s="133">
        <v>0.52777777777777801</v>
      </c>
      <c r="B45" s="72" t="s">
        <v>166</v>
      </c>
      <c r="C45" s="73" t="s">
        <v>167</v>
      </c>
      <c r="D45" s="73" t="s">
        <v>168</v>
      </c>
      <c r="E45" s="74" t="s">
        <v>154</v>
      </c>
      <c r="F45" s="51">
        <f t="shared" si="0"/>
        <v>4</v>
      </c>
      <c r="G45" s="52"/>
    </row>
    <row r="46" spans="1:8" ht="12.95" customHeight="1">
      <c r="A46" s="133">
        <v>0.53472222222222199</v>
      </c>
      <c r="B46" s="72" t="s">
        <v>169</v>
      </c>
      <c r="C46" s="73" t="s">
        <v>170</v>
      </c>
      <c r="D46" s="73" t="s">
        <v>171</v>
      </c>
      <c r="E46" s="74" t="s">
        <v>172</v>
      </c>
      <c r="F46" s="51">
        <f t="shared" si="0"/>
        <v>4</v>
      </c>
      <c r="G46" s="52"/>
    </row>
    <row r="47" spans="1:8" ht="12.95" customHeight="1">
      <c r="A47" s="133">
        <v>0.54166666666666696</v>
      </c>
      <c r="B47" s="72" t="s">
        <v>173</v>
      </c>
      <c r="C47" s="73" t="s">
        <v>174</v>
      </c>
      <c r="D47" s="73" t="s">
        <v>175</v>
      </c>
      <c r="E47" s="74" t="s">
        <v>155</v>
      </c>
      <c r="F47" s="51">
        <f t="shared" si="0"/>
        <v>4</v>
      </c>
      <c r="G47" s="52"/>
    </row>
    <row r="48" spans="1:8" ht="12.95" customHeight="1">
      <c r="A48" s="71">
        <v>0.54861111111111105</v>
      </c>
      <c r="B48" s="72" t="s">
        <v>63</v>
      </c>
      <c r="C48" s="73" t="s">
        <v>177</v>
      </c>
      <c r="D48" s="73" t="s">
        <v>178</v>
      </c>
      <c r="E48" s="74" t="s">
        <v>97</v>
      </c>
      <c r="F48" s="51">
        <f t="shared" si="0"/>
        <v>4</v>
      </c>
      <c r="G48" s="52"/>
    </row>
    <row r="49" spans="1:8" ht="12.95" customHeight="1" thickBot="1">
      <c r="A49" s="71">
        <v>0.55555555555555503</v>
      </c>
      <c r="B49" s="77" t="s">
        <v>179</v>
      </c>
      <c r="C49" s="78" t="s">
        <v>180</v>
      </c>
      <c r="D49" s="78" t="s">
        <v>181</v>
      </c>
      <c r="E49" s="79" t="s">
        <v>182</v>
      </c>
      <c r="F49" s="51">
        <f t="shared" si="0"/>
        <v>4</v>
      </c>
      <c r="G49" s="52"/>
    </row>
    <row r="50" spans="1:8" ht="12.95" customHeight="1" thickBot="1">
      <c r="A50" s="179" t="s">
        <v>79</v>
      </c>
      <c r="B50" s="182"/>
      <c r="C50" s="182"/>
      <c r="D50" s="182"/>
      <c r="E50" s="183"/>
      <c r="F50" s="75">
        <f t="shared" si="0"/>
        <v>0</v>
      </c>
      <c r="G50" s="52"/>
    </row>
    <row r="51" spans="1:8" ht="12.95" customHeight="1">
      <c r="A51" s="133">
        <v>0.47916666666666669</v>
      </c>
      <c r="B51" s="82" t="s">
        <v>60</v>
      </c>
      <c r="C51" s="83" t="s">
        <v>183</v>
      </c>
      <c r="D51" s="83" t="s">
        <v>184</v>
      </c>
      <c r="E51" s="84" t="s">
        <v>185</v>
      </c>
      <c r="F51" s="51">
        <f t="shared" si="0"/>
        <v>4</v>
      </c>
      <c r="G51" s="52"/>
    </row>
    <row r="52" spans="1:8" ht="12.95" customHeight="1">
      <c r="A52" s="133">
        <v>0.4861111111111111</v>
      </c>
      <c r="B52" s="72" t="s">
        <v>36</v>
      </c>
      <c r="C52" s="73" t="s">
        <v>186</v>
      </c>
      <c r="D52" s="73" t="s">
        <v>49</v>
      </c>
      <c r="E52" s="74" t="s">
        <v>123</v>
      </c>
      <c r="F52" s="51">
        <f t="shared" si="0"/>
        <v>4</v>
      </c>
      <c r="G52" s="52"/>
    </row>
    <row r="53" spans="1:8" ht="12.95" customHeight="1">
      <c r="A53" s="207">
        <v>0.49305555555555503</v>
      </c>
      <c r="B53" s="91" t="s">
        <v>48</v>
      </c>
      <c r="C53" s="110" t="s">
        <v>199</v>
      </c>
      <c r="D53" s="110" t="s">
        <v>195</v>
      </c>
      <c r="E53" s="90" t="s">
        <v>206</v>
      </c>
      <c r="F53" s="51">
        <f t="shared" si="0"/>
        <v>4</v>
      </c>
      <c r="G53" s="52"/>
    </row>
    <row r="54" spans="1:8" ht="12.95" customHeight="1">
      <c r="A54" s="207">
        <v>0.5</v>
      </c>
      <c r="B54" s="91" t="s">
        <v>125</v>
      </c>
      <c r="C54" s="110" t="s">
        <v>126</v>
      </c>
      <c r="D54" s="110" t="s">
        <v>22</v>
      </c>
      <c r="E54" s="90" t="s">
        <v>191</v>
      </c>
      <c r="F54" s="51">
        <f t="shared" si="0"/>
        <v>4</v>
      </c>
      <c r="G54" s="52"/>
    </row>
    <row r="55" spans="1:8" ht="12.95" customHeight="1">
      <c r="A55" s="208">
        <v>0.50694444444444398</v>
      </c>
      <c r="B55" s="72" t="s">
        <v>188</v>
      </c>
      <c r="C55" s="73" t="s">
        <v>189</v>
      </c>
      <c r="D55" s="73" t="s">
        <v>190</v>
      </c>
      <c r="E55" s="85"/>
      <c r="F55" s="51">
        <f t="shared" si="0"/>
        <v>3</v>
      </c>
      <c r="G55" s="52"/>
    </row>
    <row r="56" spans="1:8" ht="12.95" customHeight="1">
      <c r="A56" s="133">
        <v>0.51388888888888895</v>
      </c>
      <c r="B56" s="72" t="s">
        <v>65</v>
      </c>
      <c r="C56" s="73" t="s">
        <v>192</v>
      </c>
      <c r="D56" s="73" t="s">
        <v>193</v>
      </c>
      <c r="E56" s="74" t="s">
        <v>194</v>
      </c>
      <c r="F56" s="51">
        <f t="shared" si="0"/>
        <v>4</v>
      </c>
      <c r="G56" s="52"/>
    </row>
    <row r="57" spans="1:8" ht="12.95" customHeight="1">
      <c r="A57" s="133">
        <v>0.52083333333333304</v>
      </c>
      <c r="B57" s="72" t="s">
        <v>196</v>
      </c>
      <c r="C57" s="73" t="s">
        <v>197</v>
      </c>
      <c r="D57" s="73" t="s">
        <v>198</v>
      </c>
      <c r="E57" s="74" t="s">
        <v>58</v>
      </c>
      <c r="F57" s="51">
        <f t="shared" si="0"/>
        <v>4</v>
      </c>
      <c r="G57" s="52"/>
    </row>
    <row r="58" spans="1:8" ht="12.95" customHeight="1">
      <c r="A58" s="133">
        <v>0.52777777777777801</v>
      </c>
      <c r="B58" s="72" t="s">
        <v>202</v>
      </c>
      <c r="C58" s="73" t="s">
        <v>203</v>
      </c>
      <c r="D58" s="73" t="s">
        <v>204</v>
      </c>
      <c r="E58" s="74" t="s">
        <v>205</v>
      </c>
      <c r="F58" s="51">
        <f t="shared" si="0"/>
        <v>4</v>
      </c>
      <c r="G58" s="52"/>
    </row>
    <row r="59" spans="1:8" ht="12.95" customHeight="1">
      <c r="A59" s="133">
        <v>0.53472222222222199</v>
      </c>
      <c r="B59" s="112"/>
      <c r="C59" s="98"/>
      <c r="D59" s="98"/>
      <c r="E59" s="85"/>
      <c r="F59" s="51">
        <f t="shared" si="0"/>
        <v>0</v>
      </c>
      <c r="G59" s="52"/>
    </row>
    <row r="60" spans="1:8" ht="12.95" customHeight="1">
      <c r="A60" s="133">
        <v>0.54166666666666696</v>
      </c>
      <c r="B60" s="72" t="s">
        <v>208</v>
      </c>
      <c r="C60" s="73" t="s">
        <v>209</v>
      </c>
      <c r="D60" s="73" t="s">
        <v>210</v>
      </c>
      <c r="E60" s="74" t="s">
        <v>116</v>
      </c>
      <c r="F60" s="51">
        <f t="shared" si="0"/>
        <v>4</v>
      </c>
      <c r="G60" s="52"/>
    </row>
    <row r="61" spans="1:8" ht="12.95" customHeight="1">
      <c r="A61" s="71">
        <v>0.54861111111111105</v>
      </c>
      <c r="B61" s="72" t="s">
        <v>211</v>
      </c>
      <c r="C61" s="73" t="s">
        <v>212</v>
      </c>
      <c r="D61" s="73" t="s">
        <v>213</v>
      </c>
      <c r="E61" s="74"/>
      <c r="F61" s="51">
        <f t="shared" si="0"/>
        <v>3</v>
      </c>
      <c r="G61" s="52"/>
    </row>
    <row r="62" spans="1:8" ht="12.95" customHeight="1" thickBot="1">
      <c r="A62" s="71">
        <v>0.55555555555555503</v>
      </c>
      <c r="B62" s="77" t="s">
        <v>215</v>
      </c>
      <c r="C62" s="78" t="s">
        <v>216</v>
      </c>
      <c r="D62" s="78" t="s">
        <v>217</v>
      </c>
      <c r="E62" s="79"/>
      <c r="F62" s="51">
        <f t="shared" si="0"/>
        <v>3</v>
      </c>
      <c r="G62" s="52"/>
    </row>
    <row r="63" spans="1:8" ht="12.95" customHeight="1" thickBot="1">
      <c r="A63" s="159" t="s">
        <v>135</v>
      </c>
      <c r="B63" s="184"/>
      <c r="C63" s="184"/>
      <c r="D63" s="184"/>
      <c r="E63" s="185"/>
      <c r="F63" s="75">
        <f t="shared" si="0"/>
        <v>0</v>
      </c>
      <c r="G63" s="52"/>
      <c r="H63" s="52"/>
    </row>
    <row r="64" spans="1:8" ht="12.95" customHeight="1">
      <c r="A64" s="133">
        <v>0.47916666666666669</v>
      </c>
      <c r="B64" s="82" t="s">
        <v>219</v>
      </c>
      <c r="C64" s="83" t="s">
        <v>59</v>
      </c>
      <c r="D64" s="83" t="s">
        <v>220</v>
      </c>
      <c r="E64" s="84"/>
      <c r="F64" s="51">
        <f t="shared" si="0"/>
        <v>3</v>
      </c>
      <c r="G64" s="52"/>
    </row>
    <row r="65" spans="1:7" ht="12.95" customHeight="1">
      <c r="A65" s="133">
        <v>0.4861111111111111</v>
      </c>
      <c r="B65" s="112"/>
      <c r="C65" s="98"/>
      <c r="D65" s="98"/>
      <c r="E65" s="74"/>
      <c r="F65" s="51">
        <f t="shared" si="0"/>
        <v>0</v>
      </c>
      <c r="G65" s="52"/>
    </row>
    <row r="66" spans="1:7" ht="12.95" customHeight="1">
      <c r="A66" s="133">
        <v>0.49305555555555503</v>
      </c>
      <c r="B66" s="72" t="s">
        <v>224</v>
      </c>
      <c r="C66" s="73" t="s">
        <v>225</v>
      </c>
      <c r="D66" s="73" t="s">
        <v>226</v>
      </c>
      <c r="E66" s="74" t="s">
        <v>227</v>
      </c>
      <c r="F66" s="51">
        <f t="shared" si="0"/>
        <v>4</v>
      </c>
      <c r="G66" s="52"/>
    </row>
    <row r="67" spans="1:7" ht="12.95" customHeight="1">
      <c r="A67" s="133">
        <v>0.5</v>
      </c>
      <c r="B67" s="72" t="s">
        <v>228</v>
      </c>
      <c r="C67" s="73" t="s">
        <v>229</v>
      </c>
      <c r="D67" s="73" t="s">
        <v>221</v>
      </c>
      <c r="E67" s="74" t="s">
        <v>222</v>
      </c>
      <c r="F67" s="51">
        <f t="shared" si="0"/>
        <v>4</v>
      </c>
      <c r="G67" s="52"/>
    </row>
    <row r="68" spans="1:7" ht="12.95" customHeight="1">
      <c r="A68" s="207">
        <v>0.50694444444444398</v>
      </c>
      <c r="B68" s="91" t="s">
        <v>230</v>
      </c>
      <c r="C68" s="110" t="s">
        <v>223</v>
      </c>
      <c r="D68" s="110" t="s">
        <v>29</v>
      </c>
      <c r="E68" s="90" t="s">
        <v>231</v>
      </c>
      <c r="F68" s="51">
        <f t="shared" si="0"/>
        <v>4</v>
      </c>
      <c r="G68" s="52"/>
    </row>
    <row r="69" spans="1:7" ht="12.95" customHeight="1">
      <c r="A69" s="133">
        <v>0.51388888888888895</v>
      </c>
      <c r="B69" s="112"/>
      <c r="C69" s="98"/>
      <c r="D69" s="98"/>
      <c r="E69" s="74"/>
      <c r="F69" s="51">
        <f t="shared" si="0"/>
        <v>0</v>
      </c>
      <c r="G69" s="52"/>
    </row>
    <row r="70" spans="1:7" ht="12.95" customHeight="1">
      <c r="A70" s="133">
        <v>0.52083333333333304</v>
      </c>
      <c r="B70" s="72" t="s">
        <v>234</v>
      </c>
      <c r="C70" s="73" t="s">
        <v>402</v>
      </c>
      <c r="D70" s="73" t="s">
        <v>233</v>
      </c>
      <c r="E70" s="85"/>
      <c r="F70" s="51">
        <f t="shared" si="0"/>
        <v>3</v>
      </c>
      <c r="G70" s="52"/>
    </row>
    <row r="71" spans="1:7" ht="12.95" customHeight="1">
      <c r="A71" s="133">
        <v>0.52777777777777801</v>
      </c>
      <c r="B71" s="72" t="s">
        <v>237</v>
      </c>
      <c r="C71" s="73" t="s">
        <v>238</v>
      </c>
      <c r="D71" s="73" t="s">
        <v>239</v>
      </c>
      <c r="E71" s="74" t="s">
        <v>61</v>
      </c>
      <c r="F71" s="51">
        <f t="shared" ref="F71:F73" si="1">COUNTA(B71,C71,D71,E71)</f>
        <v>4</v>
      </c>
      <c r="G71" s="52"/>
    </row>
    <row r="72" spans="1:7" ht="12.95" customHeight="1">
      <c r="A72" s="133">
        <v>0.53472222222222199</v>
      </c>
      <c r="B72" s="72" t="s">
        <v>240</v>
      </c>
      <c r="C72" s="73" t="s">
        <v>241</v>
      </c>
      <c r="D72" s="73" t="s">
        <v>242</v>
      </c>
      <c r="E72" s="74"/>
      <c r="F72" s="51">
        <f t="shared" si="1"/>
        <v>3</v>
      </c>
      <c r="G72" s="52"/>
    </row>
    <row r="73" spans="1:7" ht="12.95" customHeight="1" thickBot="1">
      <c r="A73" s="134">
        <v>0.54166666666666696</v>
      </c>
      <c r="B73" s="77"/>
      <c r="C73" s="78"/>
      <c r="D73" s="78"/>
      <c r="E73" s="79"/>
      <c r="F73" s="51">
        <f t="shared" si="1"/>
        <v>0</v>
      </c>
      <c r="G73" s="52"/>
    </row>
    <row r="74" spans="1:7" ht="13.5" customHeight="1" thickBot="1">
      <c r="A74"/>
    </row>
    <row r="75" spans="1:7" ht="13.5" customHeight="1" thickBot="1">
      <c r="A75"/>
      <c r="F75" s="109">
        <f>SUM(F7:F73)</f>
        <v>185</v>
      </c>
    </row>
  </sheetData>
  <mergeCells count="11">
    <mergeCell ref="A16:E16"/>
    <mergeCell ref="A26:E26"/>
    <mergeCell ref="A37:E37"/>
    <mergeCell ref="A50:E50"/>
    <mergeCell ref="A63:E63"/>
    <mergeCell ref="A6:E6"/>
    <mergeCell ref="A1:E1"/>
    <mergeCell ref="A2:E2"/>
    <mergeCell ref="A3:E3"/>
    <mergeCell ref="A4:E4"/>
    <mergeCell ref="A5:E5"/>
  </mergeCells>
  <printOptions horizontalCentered="1" verticalCentered="1"/>
  <pageMargins left="0" right="0" top="0" bottom="0" header="0" footer="0"/>
  <pageSetup paperSize="5" orientation="portrait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zoomScale="85" zoomScaleNormal="85" workbookViewId="0">
      <selection sqref="A1:L1"/>
    </sheetView>
  </sheetViews>
  <sheetFormatPr baseColWidth="10" defaultRowHeight="18.75"/>
  <cols>
    <col min="1" max="1" width="4" style="2" bestFit="1" customWidth="1"/>
    <col min="2" max="2" width="44.7109375" style="1" bestFit="1" customWidth="1"/>
    <col min="3" max="3" width="4.42578125" style="2" bestFit="1" customWidth="1"/>
    <col min="4" max="5" width="4.42578125" style="1" bestFit="1" customWidth="1"/>
    <col min="6" max="6" width="6" style="1" bestFit="1" customWidth="1"/>
    <col min="7" max="7" width="4.42578125" style="1" bestFit="1" customWidth="1"/>
    <col min="8" max="9" width="4.42578125" style="1" customWidth="1"/>
    <col min="10" max="10" width="6" style="1" customWidth="1"/>
    <col min="11" max="11" width="5.42578125" style="1" customWidth="1"/>
    <col min="12" max="12" width="8.140625" style="1" customWidth="1"/>
    <col min="13" max="16384" width="11.42578125" style="1"/>
  </cols>
  <sheetData>
    <row r="1" spans="1:12" ht="19.5">
      <c r="A1" s="186" t="str">
        <f>'CAB 0-9'!A1:L1</f>
        <v>FEDERACION REGIONAL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</row>
    <row r="2" spans="1:12" ht="19.5">
      <c r="A2" s="186" t="str">
        <f>'CAB 0-9'!A2:L2</f>
        <v>DE GOLF MAR Y SIERRAS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</row>
    <row r="3" spans="1:12">
      <c r="A3" s="187" t="str">
        <f>'CAB 0-9'!A4:L4</f>
        <v>CLUB MAR DEL PLATA S.A.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</row>
    <row r="4" spans="1:12" ht="19.5" thickBot="1">
      <c r="A4" s="194" t="s">
        <v>77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</row>
    <row r="5" spans="1:12" ht="20.25" thickBot="1">
      <c r="A5" s="191" t="str">
        <f>'CAB 0-9'!A6:L6</f>
        <v>CAMPEONATO REGIONAL</v>
      </c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3"/>
    </row>
    <row r="6" spans="1:12">
      <c r="A6" s="194" t="str">
        <f>'CAB 0-9'!A8:L8</f>
        <v>36 HOYOS MEDAL PLAY</v>
      </c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</row>
    <row r="7" spans="1:12" ht="19.5" thickBot="1">
      <c r="A7" s="194" t="str">
        <f>'CAB 0-9'!A9:L9</f>
        <v>23 Y 24 DE MARZO DE 2019</v>
      </c>
      <c r="B7" s="194"/>
      <c r="C7" s="194"/>
      <c r="D7" s="194"/>
      <c r="E7" s="194"/>
      <c r="F7" s="194"/>
      <c r="G7" s="194"/>
      <c r="H7" s="194"/>
      <c r="I7" s="194"/>
      <c r="J7" s="194"/>
      <c r="K7" s="194"/>
      <c r="L7" s="194"/>
    </row>
    <row r="8" spans="1:12" ht="20.25" thickBot="1">
      <c r="A8" s="188" t="str">
        <f>DAM!A11</f>
        <v>DAMAS CATEGORIA UNICA</v>
      </c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90"/>
    </row>
    <row r="9" spans="1:12" ht="20.25" thickBot="1">
      <c r="A9" s="8"/>
      <c r="B9" s="9" t="s">
        <v>14</v>
      </c>
      <c r="C9" s="10" t="s">
        <v>1</v>
      </c>
      <c r="D9" s="11" t="s">
        <v>2</v>
      </c>
      <c r="E9" s="9" t="s">
        <v>3</v>
      </c>
      <c r="F9" s="9" t="s">
        <v>4</v>
      </c>
      <c r="G9" s="12" t="s">
        <v>5</v>
      </c>
      <c r="H9" s="11" t="s">
        <v>2</v>
      </c>
      <c r="I9" s="9" t="s">
        <v>3</v>
      </c>
      <c r="J9" s="9" t="s">
        <v>4</v>
      </c>
      <c r="K9" s="12" t="s">
        <v>5</v>
      </c>
      <c r="L9" s="7" t="s">
        <v>12</v>
      </c>
    </row>
    <row r="10" spans="1:12" ht="19.5" hidden="1">
      <c r="A10" s="13" t="s">
        <v>15</v>
      </c>
      <c r="B10" s="14" t="str">
        <f>DAM!A13</f>
        <v xml:space="preserve">DABOS GUADALUPE               </v>
      </c>
      <c r="C10" s="15">
        <f>DAM!C13</f>
        <v>1</v>
      </c>
      <c r="D10" s="16">
        <f>DAM!D13</f>
        <v>37</v>
      </c>
      <c r="E10" s="14">
        <f>DAM!E13</f>
        <v>35</v>
      </c>
      <c r="F10" s="135">
        <f>DAM!F13</f>
        <v>72</v>
      </c>
      <c r="G10" s="18">
        <f>DAM!G13</f>
        <v>71</v>
      </c>
      <c r="H10" s="13">
        <f>DAM!H13</f>
        <v>36</v>
      </c>
      <c r="I10" s="19">
        <f>DAM!I13</f>
        <v>38</v>
      </c>
      <c r="J10" s="19">
        <f>DAM!J13</f>
        <v>74</v>
      </c>
      <c r="K10" s="18">
        <f>DAM!K13</f>
        <v>73</v>
      </c>
      <c r="L10" s="20">
        <f>DAM!L13</f>
        <v>144</v>
      </c>
    </row>
    <row r="11" spans="1:12" ht="20.25" thickBot="1">
      <c r="A11" s="136" t="s">
        <v>16</v>
      </c>
      <c r="B11" s="22" t="str">
        <f>DAM!A14</f>
        <v xml:space="preserve">VILLANUEVA SILVIA             </v>
      </c>
      <c r="C11" s="23">
        <f>DAM!C14</f>
        <v>21</v>
      </c>
      <c r="D11" s="24">
        <f>DAM!D14</f>
        <v>51</v>
      </c>
      <c r="E11" s="22">
        <f>DAM!E14</f>
        <v>46</v>
      </c>
      <c r="F11" s="25">
        <f>DAM!F14</f>
        <v>97</v>
      </c>
      <c r="G11" s="26">
        <f>DAM!G14</f>
        <v>76</v>
      </c>
      <c r="H11" s="27">
        <f>DAM!H14</f>
        <v>48</v>
      </c>
      <c r="I11" s="28">
        <f>DAM!I14</f>
        <v>48</v>
      </c>
      <c r="J11" s="28">
        <f>DAM!J14</f>
        <v>96</v>
      </c>
      <c r="K11" s="26">
        <f>DAM!K14</f>
        <v>75</v>
      </c>
      <c r="L11" s="29">
        <f>DAM!L14</f>
        <v>151</v>
      </c>
    </row>
    <row r="12" spans="1:12" ht="20.25" thickBot="1">
      <c r="A12" s="30"/>
      <c r="B12" s="31"/>
      <c r="C12" s="30"/>
      <c r="D12" s="31"/>
      <c r="E12" s="31"/>
      <c r="F12" s="32"/>
      <c r="G12" s="33"/>
      <c r="H12" s="30"/>
      <c r="I12" s="30"/>
      <c r="J12" s="30"/>
      <c r="K12" s="33"/>
      <c r="L12" s="32"/>
    </row>
    <row r="13" spans="1:12" ht="20.25" thickBot="1">
      <c r="A13" s="198" t="s">
        <v>419</v>
      </c>
      <c r="B13" s="199"/>
      <c r="C13" s="199"/>
      <c r="D13" s="199"/>
      <c r="E13" s="199"/>
      <c r="F13" s="199"/>
      <c r="G13" s="199"/>
      <c r="H13" s="199"/>
      <c r="I13" s="199"/>
      <c r="J13" s="199"/>
      <c r="K13" s="199"/>
      <c r="L13" s="200"/>
    </row>
    <row r="14" spans="1:12" ht="19.5">
      <c r="A14" s="201" t="s">
        <v>420</v>
      </c>
      <c r="B14" s="202"/>
      <c r="C14" s="202"/>
      <c r="D14" s="202"/>
      <c r="E14" s="202"/>
      <c r="F14" s="202"/>
      <c r="G14" s="202"/>
      <c r="H14" s="202"/>
      <c r="I14" s="202"/>
      <c r="J14" s="202"/>
      <c r="K14" s="202"/>
      <c r="L14" s="203"/>
    </row>
    <row r="15" spans="1:12" ht="19.5" customHeight="1" thickBot="1">
      <c r="A15" s="204" t="s">
        <v>426</v>
      </c>
      <c r="B15" s="205"/>
      <c r="C15" s="205"/>
      <c r="D15" s="205"/>
      <c r="E15" s="205"/>
      <c r="F15" s="205"/>
      <c r="G15" s="205"/>
      <c r="H15" s="205"/>
      <c r="I15" s="205"/>
      <c r="J15" s="205"/>
      <c r="K15" s="205"/>
      <c r="L15" s="206"/>
    </row>
    <row r="16" spans="1:12" ht="20.25" thickBot="1">
      <c r="A16" s="30"/>
      <c r="B16" s="31"/>
      <c r="C16" s="30"/>
      <c r="D16" s="31"/>
      <c r="E16" s="31"/>
      <c r="F16" s="32"/>
      <c r="G16" s="33"/>
      <c r="H16" s="30"/>
      <c r="I16" s="30"/>
      <c r="J16" s="30"/>
      <c r="K16" s="33"/>
      <c r="L16" s="32"/>
    </row>
    <row r="17" spans="1:12" ht="20.25" thickBot="1">
      <c r="A17" s="188" t="str">
        <f>'CAB 0-9'!A11:L11</f>
        <v>CABALLEROS CATEGORIA HASTA 9</v>
      </c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90"/>
    </row>
    <row r="18" spans="1:12" ht="20.25" thickBot="1">
      <c r="A18" s="8"/>
      <c r="B18" s="9" t="s">
        <v>0</v>
      </c>
      <c r="C18" s="10" t="s">
        <v>1</v>
      </c>
      <c r="D18" s="11" t="s">
        <v>2</v>
      </c>
      <c r="E18" s="9" t="s">
        <v>3</v>
      </c>
      <c r="F18" s="9" t="s">
        <v>4</v>
      </c>
      <c r="G18" s="12" t="s">
        <v>5</v>
      </c>
      <c r="H18" s="11" t="s">
        <v>2</v>
      </c>
      <c r="I18" s="9" t="s">
        <v>3</v>
      </c>
      <c r="J18" s="9" t="s">
        <v>4</v>
      </c>
      <c r="K18" s="12" t="s">
        <v>5</v>
      </c>
      <c r="L18" s="7" t="s">
        <v>12</v>
      </c>
    </row>
    <row r="19" spans="1:12" ht="19.5">
      <c r="A19" s="13" t="s">
        <v>15</v>
      </c>
      <c r="B19" s="14" t="str">
        <f>'CAB 0-9'!A13</f>
        <v xml:space="preserve">BILBAO FRANCISCO EUGENIO      </v>
      </c>
      <c r="C19" s="15">
        <f>'CAB 0-9'!C13</f>
        <v>5</v>
      </c>
      <c r="D19" s="16">
        <f>'CAB 0-9'!D13</f>
        <v>36</v>
      </c>
      <c r="E19" s="14">
        <f>'CAB 0-9'!E13</f>
        <v>41</v>
      </c>
      <c r="F19" s="17">
        <f>'CAB 0-9'!F13</f>
        <v>77</v>
      </c>
      <c r="G19" s="18">
        <f>'CAB 0-9'!G13</f>
        <v>72</v>
      </c>
      <c r="H19" s="13">
        <f>'CAB 0-9'!H13</f>
        <v>36</v>
      </c>
      <c r="I19" s="19">
        <f>'CAB 0-9'!I13</f>
        <v>40</v>
      </c>
      <c r="J19" s="19">
        <f>'CAB 0-9'!J13</f>
        <v>76</v>
      </c>
      <c r="K19" s="18">
        <f>'CAB 0-9'!K13</f>
        <v>71</v>
      </c>
      <c r="L19" s="20">
        <f>'CAB 0-9'!L13</f>
        <v>143</v>
      </c>
    </row>
    <row r="20" spans="1:12" ht="20.25" hidden="1" thickBot="1">
      <c r="A20" s="21" t="s">
        <v>16</v>
      </c>
      <c r="B20" s="22" t="str">
        <f>'CAB 0-9'!A14</f>
        <v xml:space="preserve">POLO BODART GUILLERMO ANTONIO </v>
      </c>
      <c r="C20" s="23">
        <f>'CAB 0-9'!C14</f>
        <v>2</v>
      </c>
      <c r="D20" s="24">
        <f>'CAB 0-9'!D14</f>
        <v>34</v>
      </c>
      <c r="E20" s="22">
        <f>'CAB 0-9'!E14</f>
        <v>38</v>
      </c>
      <c r="F20" s="25">
        <f>'CAB 0-9'!F14</f>
        <v>72</v>
      </c>
      <c r="G20" s="26">
        <f>'CAB 0-9'!G14</f>
        <v>70</v>
      </c>
      <c r="H20" s="27">
        <f>'CAB 0-9'!H14</f>
        <v>36</v>
      </c>
      <c r="I20" s="28">
        <f>'CAB 0-9'!I14</f>
        <v>39</v>
      </c>
      <c r="J20" s="28">
        <f>'CAB 0-9'!J14</f>
        <v>75</v>
      </c>
      <c r="K20" s="26">
        <f>'CAB 0-9'!K14</f>
        <v>73</v>
      </c>
      <c r="L20" s="29">
        <f>'CAB 0-9'!L14</f>
        <v>143</v>
      </c>
    </row>
    <row r="21" spans="1:12" ht="20.25" thickBot="1">
      <c r="A21" s="30"/>
      <c r="B21" s="31"/>
      <c r="C21" s="30"/>
      <c r="D21" s="31"/>
      <c r="E21" s="31"/>
      <c r="F21" s="32"/>
      <c r="G21" s="33"/>
      <c r="H21" s="30"/>
      <c r="I21" s="30"/>
      <c r="J21" s="30"/>
      <c r="K21" s="33"/>
      <c r="L21" s="32"/>
    </row>
    <row r="22" spans="1:12" ht="20.25" thickBot="1">
      <c r="A22" s="188" t="str">
        <f>'CAB 10-16'!A11:L11</f>
        <v>CABALLEROS CATEGORIA 10-16</v>
      </c>
      <c r="B22" s="189"/>
      <c r="C22" s="189"/>
      <c r="D22" s="189"/>
      <c r="E22" s="189"/>
      <c r="F22" s="189"/>
      <c r="G22" s="189"/>
      <c r="H22" s="189"/>
      <c r="I22" s="189"/>
      <c r="J22" s="189"/>
      <c r="K22" s="189"/>
      <c r="L22" s="190"/>
    </row>
    <row r="23" spans="1:12" ht="20.25" thickBot="1">
      <c r="A23" s="8"/>
      <c r="B23" s="9" t="s">
        <v>0</v>
      </c>
      <c r="C23" s="9" t="s">
        <v>1</v>
      </c>
      <c r="D23" s="9" t="s">
        <v>2</v>
      </c>
      <c r="E23" s="9" t="s">
        <v>3</v>
      </c>
      <c r="F23" s="9" t="s">
        <v>4</v>
      </c>
      <c r="G23" s="9" t="s">
        <v>5</v>
      </c>
      <c r="H23" s="9" t="s">
        <v>2</v>
      </c>
      <c r="I23" s="9" t="s">
        <v>3</v>
      </c>
      <c r="J23" s="9" t="s">
        <v>4</v>
      </c>
      <c r="K23" s="9" t="s">
        <v>5</v>
      </c>
      <c r="L23" s="12" t="s">
        <v>12</v>
      </c>
    </row>
    <row r="24" spans="1:12" ht="19.5">
      <c r="A24" s="13" t="s">
        <v>15</v>
      </c>
      <c r="B24" s="14" t="str">
        <f>'CAB 10-16'!A13</f>
        <v>DIAZ GERARDO GABRIEL</v>
      </c>
      <c r="C24" s="15">
        <f>'CAB 10-16'!C13</f>
        <v>13</v>
      </c>
      <c r="D24" s="16">
        <f>'CAB 10-16'!D13</f>
        <v>43</v>
      </c>
      <c r="E24" s="14">
        <f>'CAB 10-16'!E13</f>
        <v>41</v>
      </c>
      <c r="F24" s="17">
        <f>'CAB 10-16'!F13</f>
        <v>84</v>
      </c>
      <c r="G24" s="18">
        <f>'CAB 10-16'!G13</f>
        <v>71</v>
      </c>
      <c r="H24" s="13">
        <f>'CAB 10-16'!H13</f>
        <v>46</v>
      </c>
      <c r="I24" s="19">
        <f>'CAB 10-16'!I13</f>
        <v>42</v>
      </c>
      <c r="J24" s="19">
        <f>'CAB 10-16'!J13</f>
        <v>88</v>
      </c>
      <c r="K24" s="18">
        <f>'CAB 10-16'!K13</f>
        <v>75</v>
      </c>
      <c r="L24" s="20">
        <f>'CAB 10-16'!L13</f>
        <v>146</v>
      </c>
    </row>
    <row r="25" spans="1:12" ht="20.25" thickBot="1">
      <c r="A25" s="21" t="s">
        <v>16</v>
      </c>
      <c r="B25" s="22" t="str">
        <f>'CAB 10-16'!A14</f>
        <v xml:space="preserve">QUILLEHAUQUY CARLOS           </v>
      </c>
      <c r="C25" s="23">
        <f>'CAB 10-16'!C14</f>
        <v>14</v>
      </c>
      <c r="D25" s="24">
        <f>'CAB 10-16'!D14</f>
        <v>43</v>
      </c>
      <c r="E25" s="22">
        <f>'CAB 10-16'!E14</f>
        <v>43</v>
      </c>
      <c r="F25" s="25">
        <f>'CAB 10-16'!F14</f>
        <v>86</v>
      </c>
      <c r="G25" s="26">
        <f>'CAB 10-16'!G14</f>
        <v>72</v>
      </c>
      <c r="H25" s="27">
        <f>'CAB 10-16'!H14</f>
        <v>43</v>
      </c>
      <c r="I25" s="28">
        <f>'CAB 10-16'!I14</f>
        <v>47</v>
      </c>
      <c r="J25" s="28">
        <f>'CAB 10-16'!J14</f>
        <v>90</v>
      </c>
      <c r="K25" s="26">
        <f>'CAB 10-16'!K14</f>
        <v>76</v>
      </c>
      <c r="L25" s="29">
        <f>'CAB 10-16'!L14</f>
        <v>148</v>
      </c>
    </row>
    <row r="26" spans="1:12" ht="20.25" thickBot="1">
      <c r="A26" s="30"/>
      <c r="B26" s="31"/>
      <c r="C26" s="30"/>
      <c r="D26" s="31"/>
      <c r="E26" s="31"/>
      <c r="F26" s="32"/>
      <c r="G26" s="33"/>
      <c r="H26" s="30"/>
      <c r="I26" s="30"/>
      <c r="J26" s="30"/>
      <c r="K26" s="33"/>
      <c r="L26" s="32"/>
    </row>
    <row r="27" spans="1:12" ht="20.25" thickBot="1">
      <c r="A27" s="188" t="str">
        <f>'CAB 17-24'!A11:L11</f>
        <v>CABALLEROS CATEGORIA 17-24</v>
      </c>
      <c r="B27" s="189"/>
      <c r="C27" s="189"/>
      <c r="D27" s="189"/>
      <c r="E27" s="189"/>
      <c r="F27" s="189"/>
      <c r="G27" s="189"/>
      <c r="H27" s="189"/>
      <c r="I27" s="189"/>
      <c r="J27" s="189"/>
      <c r="K27" s="189"/>
      <c r="L27" s="190"/>
    </row>
    <row r="28" spans="1:12" ht="20.25" thickBot="1">
      <c r="A28" s="8"/>
      <c r="B28" s="9" t="s">
        <v>0</v>
      </c>
      <c r="C28" s="9" t="s">
        <v>1</v>
      </c>
      <c r="D28" s="9" t="s">
        <v>2</v>
      </c>
      <c r="E28" s="9" t="s">
        <v>3</v>
      </c>
      <c r="F28" s="9" t="s">
        <v>4</v>
      </c>
      <c r="G28" s="9" t="s">
        <v>5</v>
      </c>
      <c r="H28" s="9" t="s">
        <v>2</v>
      </c>
      <c r="I28" s="9" t="s">
        <v>3</v>
      </c>
      <c r="J28" s="9" t="s">
        <v>4</v>
      </c>
      <c r="K28" s="9" t="s">
        <v>5</v>
      </c>
      <c r="L28" s="12" t="s">
        <v>12</v>
      </c>
    </row>
    <row r="29" spans="1:12" ht="19.5">
      <c r="A29" s="13" t="s">
        <v>15</v>
      </c>
      <c r="B29" s="14" t="str">
        <f>'CAB 17-24'!A13</f>
        <v xml:space="preserve">CASANOVA MARIANO              </v>
      </c>
      <c r="C29" s="15">
        <f>'CAB 17-24'!C13</f>
        <v>22</v>
      </c>
      <c r="D29" s="16">
        <f>'CAB 17-24'!D13</f>
        <v>46</v>
      </c>
      <c r="E29" s="14">
        <f>'CAB 17-24'!E13</f>
        <v>46</v>
      </c>
      <c r="F29" s="17">
        <f>'CAB 17-24'!F13</f>
        <v>92</v>
      </c>
      <c r="G29" s="18">
        <f>'CAB 17-24'!G13</f>
        <v>70</v>
      </c>
      <c r="H29" s="13">
        <f>'CAB 17-24'!H13</f>
        <v>50</v>
      </c>
      <c r="I29" s="19">
        <f>'CAB 17-24'!I13</f>
        <v>50</v>
      </c>
      <c r="J29" s="19">
        <f>'CAB 17-24'!J13</f>
        <v>100</v>
      </c>
      <c r="K29" s="18">
        <f>'CAB 17-24'!K13</f>
        <v>78</v>
      </c>
      <c r="L29" s="20">
        <f>'CAB 17-24'!L13</f>
        <v>148</v>
      </c>
    </row>
    <row r="30" spans="1:12" ht="20.25" thickBot="1">
      <c r="A30" s="21" t="s">
        <v>16</v>
      </c>
      <c r="B30" s="22" t="str">
        <f>'CAB 17-24'!A14</f>
        <v xml:space="preserve">GONZALEZ ALBERTO          </v>
      </c>
      <c r="C30" s="23">
        <f>'CAB 17-24'!C14</f>
        <v>19</v>
      </c>
      <c r="D30" s="24">
        <f>'CAB 17-24'!D14</f>
        <v>45</v>
      </c>
      <c r="E30" s="22">
        <f>'CAB 17-24'!E14</f>
        <v>46</v>
      </c>
      <c r="F30" s="25">
        <f>'CAB 17-24'!F14</f>
        <v>91</v>
      </c>
      <c r="G30" s="26">
        <f>'CAB 17-24'!G14</f>
        <v>72</v>
      </c>
      <c r="H30" s="27">
        <f>'CAB 17-24'!H14</f>
        <v>49</v>
      </c>
      <c r="I30" s="28">
        <f>'CAB 17-24'!I14</f>
        <v>47</v>
      </c>
      <c r="J30" s="28">
        <f>'CAB 17-24'!J14</f>
        <v>96</v>
      </c>
      <c r="K30" s="26">
        <f>'CAB 17-24'!K14</f>
        <v>77</v>
      </c>
      <c r="L30" s="29">
        <f>'CAB 17-24'!L14</f>
        <v>149</v>
      </c>
    </row>
    <row r="31" spans="1:12" ht="20.25" thickBot="1">
      <c r="A31" s="30"/>
      <c r="B31" s="31"/>
      <c r="C31" s="30"/>
      <c r="D31" s="31"/>
      <c r="E31" s="31"/>
      <c r="F31" s="32"/>
      <c r="G31" s="33"/>
      <c r="H31" s="30"/>
      <c r="I31" s="30"/>
      <c r="J31" s="30"/>
      <c r="K31" s="33"/>
      <c r="L31" s="32"/>
    </row>
    <row r="32" spans="1:12" ht="20.25" thickBot="1">
      <c r="A32" s="188" t="str">
        <f>'CAB 25-36'!A11:L11</f>
        <v>CABALLEROS CATEGORIA 25-36</v>
      </c>
      <c r="B32" s="189"/>
      <c r="C32" s="189"/>
      <c r="D32" s="189"/>
      <c r="E32" s="189"/>
      <c r="F32" s="189"/>
      <c r="G32" s="189"/>
      <c r="H32" s="189"/>
      <c r="I32" s="189"/>
      <c r="J32" s="189"/>
      <c r="K32" s="189"/>
      <c r="L32" s="190"/>
    </row>
    <row r="33" spans="1:12" ht="20.25" thickBot="1">
      <c r="A33" s="8"/>
      <c r="B33" s="9" t="s">
        <v>0</v>
      </c>
      <c r="C33" s="9" t="s">
        <v>1</v>
      </c>
      <c r="D33" s="9" t="s">
        <v>2</v>
      </c>
      <c r="E33" s="9" t="s">
        <v>3</v>
      </c>
      <c r="F33" s="9" t="s">
        <v>4</v>
      </c>
      <c r="G33" s="9" t="s">
        <v>5</v>
      </c>
      <c r="H33" s="9" t="s">
        <v>2</v>
      </c>
      <c r="I33" s="9" t="s">
        <v>3</v>
      </c>
      <c r="J33" s="9" t="s">
        <v>4</v>
      </c>
      <c r="K33" s="9" t="s">
        <v>5</v>
      </c>
      <c r="L33" s="12" t="s">
        <v>12</v>
      </c>
    </row>
    <row r="34" spans="1:12" ht="19.5">
      <c r="A34" s="13" t="s">
        <v>15</v>
      </c>
      <c r="B34" s="14" t="str">
        <f>'CAB 25-36'!A13</f>
        <v xml:space="preserve">FERNANDEZ GUTIERREZ  YUMEL    </v>
      </c>
      <c r="C34" s="15">
        <f>'CAB 25-36'!C13</f>
        <v>29</v>
      </c>
      <c r="D34" s="16">
        <f>'CAB 25-36'!D13</f>
        <v>51</v>
      </c>
      <c r="E34" s="14">
        <f>'CAB 25-36'!E13</f>
        <v>47</v>
      </c>
      <c r="F34" s="17">
        <f>'CAB 25-36'!F13</f>
        <v>98</v>
      </c>
      <c r="G34" s="18">
        <f>'CAB 25-36'!G13</f>
        <v>69</v>
      </c>
      <c r="H34" s="13">
        <f>'CAB 25-36'!H13</f>
        <v>49</v>
      </c>
      <c r="I34" s="19">
        <f>'CAB 25-36'!I13</f>
        <v>53</v>
      </c>
      <c r="J34" s="19">
        <f>'CAB 25-36'!J13</f>
        <v>102</v>
      </c>
      <c r="K34" s="18">
        <f>'CAB 25-36'!K13</f>
        <v>73</v>
      </c>
      <c r="L34" s="20">
        <f>'CAB 25-36'!L13</f>
        <v>142</v>
      </c>
    </row>
    <row r="35" spans="1:12" ht="20.25" thickBot="1">
      <c r="A35" s="21" t="s">
        <v>16</v>
      </c>
      <c r="B35" s="22" t="str">
        <f>'CAB 25-36'!A14</f>
        <v>DEMARCHI MARIO</v>
      </c>
      <c r="C35" s="23">
        <f>'CAB 25-36'!C14</f>
        <v>34</v>
      </c>
      <c r="D35" s="24">
        <f>'CAB 25-36'!D14</f>
        <v>49</v>
      </c>
      <c r="E35" s="22">
        <f>'CAB 25-36'!E14</f>
        <v>57</v>
      </c>
      <c r="F35" s="25">
        <f>'CAB 25-36'!F14</f>
        <v>106</v>
      </c>
      <c r="G35" s="26">
        <f>'CAB 25-36'!G14</f>
        <v>72</v>
      </c>
      <c r="H35" s="27">
        <f>'CAB 25-36'!H14</f>
        <v>52</v>
      </c>
      <c r="I35" s="28">
        <f>'CAB 25-36'!I14</f>
        <v>53</v>
      </c>
      <c r="J35" s="28">
        <f>'CAB 25-36'!J14</f>
        <v>105</v>
      </c>
      <c r="K35" s="26">
        <f>'CAB 25-36'!K14</f>
        <v>71</v>
      </c>
      <c r="L35" s="29">
        <f>'CAB 25-36'!L14</f>
        <v>143</v>
      </c>
    </row>
    <row r="36" spans="1:12" ht="20.25" thickBot="1">
      <c r="A36" s="30"/>
      <c r="B36" s="31"/>
      <c r="C36" s="30"/>
      <c r="D36" s="31"/>
      <c r="E36" s="31"/>
      <c r="F36" s="32"/>
      <c r="G36" s="33"/>
      <c r="H36" s="30"/>
      <c r="I36" s="30"/>
      <c r="J36" s="30"/>
      <c r="K36" s="33"/>
      <c r="L36" s="32"/>
    </row>
    <row r="37" spans="1:12" ht="20.25" thickBot="1">
      <c r="A37" s="198" t="s">
        <v>421</v>
      </c>
      <c r="B37" s="199"/>
      <c r="C37" s="199"/>
      <c r="D37" s="199"/>
      <c r="E37" s="199"/>
      <c r="F37" s="199"/>
      <c r="G37" s="199"/>
      <c r="H37" s="199"/>
      <c r="I37" s="199"/>
      <c r="J37" s="199"/>
      <c r="K37" s="199"/>
      <c r="L37" s="200"/>
    </row>
    <row r="38" spans="1:12" ht="19.5">
      <c r="A38" s="201" t="s">
        <v>422</v>
      </c>
      <c r="B38" s="202"/>
      <c r="C38" s="202"/>
      <c r="D38" s="202"/>
      <c r="E38" s="202"/>
      <c r="F38" s="202"/>
      <c r="G38" s="202"/>
      <c r="H38" s="202"/>
      <c r="I38" s="202"/>
      <c r="J38" s="202"/>
      <c r="K38" s="202"/>
      <c r="L38" s="203"/>
    </row>
    <row r="39" spans="1:12" ht="19.5" thickBot="1">
      <c r="A39" s="204" t="s">
        <v>427</v>
      </c>
      <c r="B39" s="205"/>
      <c r="C39" s="205"/>
      <c r="D39" s="205"/>
      <c r="E39" s="205"/>
      <c r="F39" s="205"/>
      <c r="G39" s="205"/>
      <c r="H39" s="205"/>
      <c r="I39" s="205"/>
      <c r="J39" s="205"/>
      <c r="K39" s="205"/>
      <c r="L39" s="206"/>
    </row>
    <row r="40" spans="1:12" ht="19.5">
      <c r="A40" s="30"/>
      <c r="B40" s="31"/>
      <c r="C40" s="30"/>
      <c r="D40" s="31"/>
      <c r="E40" s="31"/>
      <c r="F40" s="32"/>
      <c r="G40" s="33"/>
      <c r="H40" s="30"/>
      <c r="I40" s="30"/>
      <c r="J40" s="30"/>
      <c r="K40" s="33"/>
      <c r="L40" s="32"/>
    </row>
    <row r="41" spans="1:12" ht="19.5">
      <c r="A41" s="30"/>
      <c r="B41" s="31"/>
      <c r="C41" s="30"/>
      <c r="D41" s="31"/>
      <c r="E41" s="31"/>
      <c r="F41" s="32"/>
      <c r="G41" s="33"/>
      <c r="H41" s="30"/>
      <c r="I41" s="30"/>
      <c r="J41" s="30"/>
      <c r="K41" s="33"/>
      <c r="L41" s="32"/>
    </row>
    <row r="42" spans="1:12" ht="19.5">
      <c r="A42" s="30"/>
      <c r="B42" s="31"/>
      <c r="C42" s="30"/>
      <c r="D42" s="31"/>
      <c r="E42" s="31"/>
      <c r="F42" s="32"/>
      <c r="G42" s="33"/>
      <c r="H42" s="30"/>
      <c r="I42" s="30"/>
      <c r="J42" s="30"/>
      <c r="K42" s="33"/>
      <c r="L42" s="32"/>
    </row>
    <row r="43" spans="1:12" ht="19.5">
      <c r="A43" s="30"/>
      <c r="B43" s="31"/>
      <c r="C43" s="30"/>
      <c r="D43" s="31"/>
      <c r="E43" s="31"/>
      <c r="F43" s="32"/>
      <c r="G43" s="33"/>
      <c r="H43" s="30"/>
      <c r="I43" s="30"/>
      <c r="J43" s="30"/>
      <c r="K43" s="33"/>
      <c r="L43" s="32"/>
    </row>
    <row r="44" spans="1:12" ht="19.5">
      <c r="A44" s="30"/>
      <c r="B44" s="31"/>
      <c r="C44" s="30"/>
      <c r="D44" s="31"/>
      <c r="E44" s="31"/>
      <c r="F44" s="32"/>
      <c r="G44" s="33"/>
      <c r="H44" s="30"/>
      <c r="I44" s="30"/>
      <c r="J44" s="30"/>
      <c r="K44" s="33"/>
      <c r="L44" s="32"/>
    </row>
    <row r="45" spans="1:12" ht="20.25" thickBot="1">
      <c r="A45" s="30"/>
      <c r="B45" s="31"/>
      <c r="C45" s="30"/>
      <c r="D45" s="31"/>
      <c r="E45" s="31"/>
      <c r="F45" s="32"/>
      <c r="G45" s="33"/>
      <c r="H45" s="30"/>
      <c r="I45" s="30"/>
      <c r="J45" s="30"/>
      <c r="K45" s="33"/>
      <c r="L45" s="32"/>
    </row>
    <row r="46" spans="1:12" ht="20.25" thickBot="1">
      <c r="A46" s="195" t="s">
        <v>17</v>
      </c>
      <c r="B46" s="196"/>
      <c r="C46" s="196"/>
      <c r="D46" s="196"/>
      <c r="E46" s="196"/>
      <c r="F46" s="196"/>
      <c r="G46" s="196"/>
      <c r="H46" s="196"/>
      <c r="I46" s="196"/>
      <c r="J46" s="196"/>
      <c r="K46" s="196"/>
      <c r="L46" s="197"/>
    </row>
    <row r="47" spans="1:12" ht="20.25" thickBot="1">
      <c r="A47" s="8"/>
      <c r="B47" s="9" t="s">
        <v>14</v>
      </c>
      <c r="C47" s="10" t="s">
        <v>1</v>
      </c>
      <c r="D47" s="11" t="s">
        <v>2</v>
      </c>
      <c r="E47" s="9" t="s">
        <v>3</v>
      </c>
      <c r="F47" s="9" t="s">
        <v>4</v>
      </c>
      <c r="G47" s="34" t="s">
        <v>13</v>
      </c>
      <c r="H47" s="11" t="s">
        <v>2</v>
      </c>
      <c r="I47" s="9" t="s">
        <v>3</v>
      </c>
      <c r="J47" s="9" t="s">
        <v>4</v>
      </c>
      <c r="K47" s="34" t="s">
        <v>13</v>
      </c>
      <c r="L47" s="7" t="s">
        <v>12</v>
      </c>
    </row>
    <row r="48" spans="1:12" ht="20.25" thickBot="1">
      <c r="A48" s="136" t="s">
        <v>16</v>
      </c>
      <c r="B48" s="22" t="s">
        <v>29</v>
      </c>
      <c r="C48" s="23">
        <v>0</v>
      </c>
      <c r="D48" s="24">
        <v>37</v>
      </c>
      <c r="E48" s="22">
        <v>38</v>
      </c>
      <c r="F48" s="25">
        <f>SUM(D48+E48)</f>
        <v>75</v>
      </c>
      <c r="G48" s="26">
        <f>(F48-C48)</f>
        <v>75</v>
      </c>
      <c r="H48" s="27">
        <v>39</v>
      </c>
      <c r="I48" s="28">
        <v>41</v>
      </c>
      <c r="J48" s="28">
        <f>SUM(H48:I48)</f>
        <v>80</v>
      </c>
      <c r="K48" s="26" t="s">
        <v>13</v>
      </c>
      <c r="L48" s="29">
        <f>SUM(J48,F48)</f>
        <v>155</v>
      </c>
    </row>
    <row r="49" spans="1:12" ht="20.25" thickBot="1">
      <c r="A49" s="30"/>
      <c r="B49" s="31"/>
      <c r="C49" s="30"/>
      <c r="D49" s="31"/>
      <c r="E49" s="31"/>
      <c r="F49" s="32"/>
      <c r="G49" s="33"/>
      <c r="H49" s="30"/>
      <c r="I49" s="30"/>
      <c r="J49" s="30"/>
      <c r="K49" s="33"/>
      <c r="L49" s="32"/>
    </row>
    <row r="50" spans="1:12" ht="20.25" thickBot="1">
      <c r="A50" s="195" t="s">
        <v>18</v>
      </c>
      <c r="B50" s="196"/>
      <c r="C50" s="196"/>
      <c r="D50" s="196"/>
      <c r="E50" s="196"/>
      <c r="F50" s="196"/>
      <c r="G50" s="196"/>
      <c r="H50" s="196"/>
      <c r="I50" s="196"/>
      <c r="J50" s="196"/>
      <c r="K50" s="196"/>
      <c r="L50" s="197"/>
    </row>
    <row r="51" spans="1:12" ht="20.25" thickBot="1">
      <c r="A51" s="8"/>
      <c r="B51" s="9" t="s">
        <v>14</v>
      </c>
      <c r="C51" s="10" t="s">
        <v>1</v>
      </c>
      <c r="D51" s="11" t="s">
        <v>2</v>
      </c>
      <c r="E51" s="9" t="s">
        <v>3</v>
      </c>
      <c r="F51" s="9" t="s">
        <v>4</v>
      </c>
      <c r="G51" s="34" t="s">
        <v>13</v>
      </c>
      <c r="H51" s="11" t="s">
        <v>2</v>
      </c>
      <c r="I51" s="9" t="s">
        <v>3</v>
      </c>
      <c r="J51" s="9" t="s">
        <v>4</v>
      </c>
      <c r="K51" s="34" t="s">
        <v>13</v>
      </c>
      <c r="L51" s="7" t="s">
        <v>12</v>
      </c>
    </row>
    <row r="52" spans="1:12" ht="20.25" thickBot="1">
      <c r="A52" s="136" t="s">
        <v>15</v>
      </c>
      <c r="B52" s="22" t="s">
        <v>388</v>
      </c>
      <c r="C52" s="23">
        <v>1</v>
      </c>
      <c r="D52" s="24">
        <v>37</v>
      </c>
      <c r="E52" s="22">
        <v>35</v>
      </c>
      <c r="F52" s="25">
        <f>SUM(D52+E52)</f>
        <v>72</v>
      </c>
      <c r="G52" s="26">
        <f>(F52-C52)</f>
        <v>71</v>
      </c>
      <c r="H52" s="27">
        <v>36</v>
      </c>
      <c r="I52" s="28">
        <v>38</v>
      </c>
      <c r="J52" s="28">
        <f>SUM(H52:I52)</f>
        <v>74</v>
      </c>
      <c r="K52" s="26" t="s">
        <v>13</v>
      </c>
      <c r="L52" s="29">
        <f>SUM(J52,F52)</f>
        <v>146</v>
      </c>
    </row>
    <row r="53" spans="1:12" ht="20.25" thickBot="1">
      <c r="A53" s="30"/>
      <c r="B53" s="31"/>
      <c r="C53" s="30"/>
      <c r="D53" s="31"/>
      <c r="E53" s="31"/>
      <c r="F53" s="32"/>
      <c r="G53" s="33"/>
      <c r="H53" s="30"/>
      <c r="I53" s="30"/>
      <c r="J53" s="30"/>
      <c r="K53" s="33"/>
      <c r="L53" s="32"/>
    </row>
    <row r="54" spans="1:12" ht="20.25" thickBot="1">
      <c r="A54" s="195" t="s">
        <v>30</v>
      </c>
      <c r="B54" s="196"/>
      <c r="C54" s="196"/>
      <c r="D54" s="196"/>
      <c r="E54" s="196"/>
      <c r="F54" s="196"/>
      <c r="G54" s="196"/>
      <c r="H54" s="196"/>
      <c r="I54" s="196"/>
      <c r="J54" s="196"/>
      <c r="K54" s="196"/>
      <c r="L54" s="197"/>
    </row>
    <row r="55" spans="1:12" ht="20.25" thickBot="1">
      <c r="A55" s="8"/>
      <c r="B55" s="9" t="s">
        <v>0</v>
      </c>
      <c r="C55" s="10" t="s">
        <v>1</v>
      </c>
      <c r="D55" s="11" t="s">
        <v>2</v>
      </c>
      <c r="E55" s="9" t="s">
        <v>3</v>
      </c>
      <c r="F55" s="9" t="s">
        <v>4</v>
      </c>
      <c r="G55" s="34" t="s">
        <v>13</v>
      </c>
      <c r="H55" s="11" t="s">
        <v>2</v>
      </c>
      <c r="I55" s="9" t="s">
        <v>3</v>
      </c>
      <c r="J55" s="9" t="s">
        <v>4</v>
      </c>
      <c r="K55" s="34" t="s">
        <v>13</v>
      </c>
      <c r="L55" s="7" t="s">
        <v>12</v>
      </c>
    </row>
    <row r="56" spans="1:12" ht="20.25" thickBot="1">
      <c r="A56" s="136" t="s">
        <v>16</v>
      </c>
      <c r="B56" s="22" t="s">
        <v>253</v>
      </c>
      <c r="C56" s="23">
        <v>2</v>
      </c>
      <c r="D56" s="24">
        <v>34</v>
      </c>
      <c r="E56" s="22">
        <v>38</v>
      </c>
      <c r="F56" s="25">
        <f t="shared" ref="F56" si="0">SUM(D56+E56)</f>
        <v>72</v>
      </c>
      <c r="G56" s="26">
        <f t="shared" ref="G56" si="1">(F56-C56)</f>
        <v>70</v>
      </c>
      <c r="H56" s="27">
        <v>36</v>
      </c>
      <c r="I56" s="28">
        <v>39</v>
      </c>
      <c r="J56" s="28">
        <f>SUM(H56:I56)</f>
        <v>75</v>
      </c>
      <c r="K56" s="26" t="s">
        <v>13</v>
      </c>
      <c r="L56" s="29">
        <f>SUM(J56,F56)</f>
        <v>147</v>
      </c>
    </row>
    <row r="57" spans="1:12" ht="20.25" thickBot="1">
      <c r="A57" s="30"/>
      <c r="B57" s="31"/>
      <c r="C57" s="30"/>
      <c r="D57" s="31"/>
      <c r="E57" s="31"/>
      <c r="F57" s="32"/>
      <c r="G57" s="33"/>
      <c r="H57" s="30"/>
      <c r="I57" s="30"/>
      <c r="J57" s="30"/>
      <c r="K57" s="33"/>
      <c r="L57" s="32"/>
    </row>
    <row r="58" spans="1:12" ht="20.25" thickBot="1">
      <c r="A58" s="195" t="s">
        <v>31</v>
      </c>
      <c r="B58" s="196"/>
      <c r="C58" s="196"/>
      <c r="D58" s="196"/>
      <c r="E58" s="196"/>
      <c r="F58" s="196"/>
      <c r="G58" s="196"/>
      <c r="H58" s="196"/>
      <c r="I58" s="196"/>
      <c r="J58" s="196"/>
      <c r="K58" s="196"/>
      <c r="L58" s="197"/>
    </row>
    <row r="59" spans="1:12" ht="20.25" thickBot="1">
      <c r="A59" s="8"/>
      <c r="B59" s="9" t="s">
        <v>0</v>
      </c>
      <c r="C59" s="10" t="s">
        <v>1</v>
      </c>
      <c r="D59" s="11" t="s">
        <v>2</v>
      </c>
      <c r="E59" s="9" t="s">
        <v>3</v>
      </c>
      <c r="F59" s="9" t="s">
        <v>4</v>
      </c>
      <c r="G59" s="34" t="s">
        <v>13</v>
      </c>
      <c r="H59" s="11" t="s">
        <v>2</v>
      </c>
      <c r="I59" s="9" t="s">
        <v>3</v>
      </c>
      <c r="J59" s="9" t="s">
        <v>4</v>
      </c>
      <c r="K59" s="34" t="s">
        <v>13</v>
      </c>
      <c r="L59" s="7" t="s">
        <v>12</v>
      </c>
    </row>
    <row r="60" spans="1:12" ht="20.25" thickBot="1">
      <c r="A60" s="136" t="s">
        <v>15</v>
      </c>
      <c r="B60" s="22" t="s">
        <v>247</v>
      </c>
      <c r="C60" s="23">
        <v>0</v>
      </c>
      <c r="D60" s="24">
        <v>37</v>
      </c>
      <c r="E60" s="22">
        <v>34</v>
      </c>
      <c r="F60" s="25">
        <f t="shared" ref="F60" si="2">SUM(D60+E60)</f>
        <v>71</v>
      </c>
      <c r="G60" s="26">
        <f t="shared" ref="G60" si="3">(F60-C60)</f>
        <v>71</v>
      </c>
      <c r="H60" s="27">
        <v>40</v>
      </c>
      <c r="I60" s="28">
        <v>35</v>
      </c>
      <c r="J60" s="28">
        <f>SUM(H60:I60)</f>
        <v>75</v>
      </c>
      <c r="K60" s="26" t="s">
        <v>13</v>
      </c>
      <c r="L60" s="29">
        <f>SUM(J60,F60)</f>
        <v>146</v>
      </c>
    </row>
  </sheetData>
  <mergeCells count="22">
    <mergeCell ref="A58:L58"/>
    <mergeCell ref="A7:L7"/>
    <mergeCell ref="A50:L50"/>
    <mergeCell ref="A46:L46"/>
    <mergeCell ref="A32:L32"/>
    <mergeCell ref="A17:L17"/>
    <mergeCell ref="A22:L22"/>
    <mergeCell ref="A13:L13"/>
    <mergeCell ref="A54:L54"/>
    <mergeCell ref="A27:L27"/>
    <mergeCell ref="A14:L14"/>
    <mergeCell ref="A15:L15"/>
    <mergeCell ref="A37:L37"/>
    <mergeCell ref="A38:L38"/>
    <mergeCell ref="A39:L39"/>
    <mergeCell ref="A1:L1"/>
    <mergeCell ref="A2:L2"/>
    <mergeCell ref="A3:L3"/>
    <mergeCell ref="A8:L8"/>
    <mergeCell ref="A5:L5"/>
    <mergeCell ref="A4:L4"/>
    <mergeCell ref="A6:L6"/>
  </mergeCells>
  <phoneticPr fontId="13" type="noConversion"/>
  <printOptions horizontalCentered="1" verticalCentered="1"/>
  <pageMargins left="0" right="0" top="0" bottom="0" header="0" footer="0"/>
  <pageSetup paperSize="9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CAB 0-9</vt:lpstr>
      <vt:lpstr>CAB 10-16</vt:lpstr>
      <vt:lpstr>CAB 17-24</vt:lpstr>
      <vt:lpstr>CAB 25-36</vt:lpstr>
      <vt:lpstr>DAM</vt:lpstr>
      <vt:lpstr>SIN VENTAJA</vt:lpstr>
      <vt:lpstr>HORARIOS SABADO</vt:lpstr>
      <vt:lpstr>HORARIOS DOMINGO</vt:lpstr>
      <vt:lpstr>ENTREGA PREMIOS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Enrique Alberto Cueli</cp:lastModifiedBy>
  <cp:lastPrinted>2019-03-24T20:50:03Z</cp:lastPrinted>
  <dcterms:created xsi:type="dcterms:W3CDTF">2000-04-30T13:23:02Z</dcterms:created>
  <dcterms:modified xsi:type="dcterms:W3CDTF">2019-03-24T21:05:23Z</dcterms:modified>
</cp:coreProperties>
</file>